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-15" yWindow="-15" windowWidth="21720" windowHeight="13620" tabRatio="500"/>
  </bookViews>
  <sheets>
    <sheet name="Sheet1" sheetId="1" r:id="rId1"/>
    <sheet name="Sheet2" sheetId="2" r:id="rId2"/>
    <sheet name="Robustness" sheetId="5" r:id="rId3"/>
    <sheet name="Sheet3" sheetId="3" r:id="rId4"/>
    <sheet name="Sheet4" sheetId="4" r:id="rId5"/>
    <sheet name="Sheet6" sheetId="6" r:id="rId6"/>
    <sheet name="Sheet7" sheetId="7" r:id="rId7"/>
    <sheet name="Sheet8" sheetId="8" r:id="rId8"/>
    <sheet name="Sheet9" sheetId="9" r:id="rId9"/>
  </sheets>
  <calcPr calcId="145621" concurrentCalc="0"/>
</workbook>
</file>

<file path=xl/calcChain.xml><?xml version="1.0" encoding="utf-8"?>
<calcChain xmlns="http://schemas.openxmlformats.org/spreadsheetml/2006/main">
  <c r="K230" i="5" l="1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47" i="5"/>
  <c r="K2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46" i="5"/>
  <c r="K103" i="5"/>
  <c r="K99" i="5"/>
  <c r="K100" i="5"/>
  <c r="K101" i="5"/>
  <c r="K102" i="5"/>
  <c r="K245" i="5"/>
  <c r="K98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244" i="5"/>
  <c r="K5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243" i="5"/>
  <c r="K241" i="5"/>
  <c r="K240" i="5"/>
  <c r="K239" i="5"/>
  <c r="K238" i="5"/>
  <c r="K23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AM5" i="5"/>
  <c r="AL5" i="5"/>
  <c r="AK5" i="5"/>
  <c r="AJ5" i="5"/>
  <c r="AI5" i="5"/>
  <c r="AH5" i="5"/>
  <c r="AG5" i="5"/>
  <c r="AF5" i="5"/>
  <c r="AE5" i="5"/>
  <c r="AD5" i="5"/>
  <c r="AB5" i="5"/>
  <c r="AC5" i="5"/>
  <c r="AA5" i="5"/>
  <c r="Z5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AM3" i="5"/>
  <c r="AL3" i="5"/>
  <c r="AK3" i="5"/>
  <c r="AJ3" i="5"/>
  <c r="AI3" i="5"/>
  <c r="AF3" i="5"/>
  <c r="AH3" i="5"/>
  <c r="AG3" i="5"/>
  <c r="AE3" i="5"/>
  <c r="AD3" i="5"/>
  <c r="AC3" i="5"/>
  <c r="AB3" i="5"/>
  <c r="AA3" i="5"/>
  <c r="Z3" i="5"/>
  <c r="AN5" i="5"/>
  <c r="Y3" i="5"/>
  <c r="AN4" i="5"/>
  <c r="X4" i="5"/>
  <c r="AN3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X6" i="5"/>
  <c r="X5" i="5"/>
  <c r="X3" i="5"/>
  <c r="X2" i="5"/>
  <c r="Y6" i="5"/>
  <c r="Y5" i="5"/>
  <c r="Y2" i="5"/>
  <c r="Y4" i="5"/>
  <c r="Q4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K235" i="5"/>
  <c r="K234" i="5"/>
  <c r="K233" i="5"/>
  <c r="K232" i="5"/>
  <c r="K231" i="5"/>
  <c r="J271" i="5"/>
  <c r="I271" i="5"/>
  <c r="H271" i="5"/>
  <c r="G271" i="5"/>
  <c r="F271" i="5"/>
  <c r="E271" i="5"/>
  <c r="D271" i="5"/>
  <c r="J270" i="5"/>
  <c r="I270" i="5"/>
  <c r="H270" i="5"/>
  <c r="G270" i="5"/>
  <c r="F270" i="5"/>
  <c r="E270" i="5"/>
  <c r="D270" i="5"/>
  <c r="J269" i="5"/>
  <c r="I269" i="5"/>
  <c r="H269" i="5"/>
  <c r="G269" i="5"/>
  <c r="F269" i="5"/>
  <c r="E269" i="5"/>
  <c r="D269" i="5"/>
  <c r="J268" i="5"/>
  <c r="I268" i="5"/>
  <c r="H268" i="5"/>
  <c r="G268" i="5"/>
  <c r="F268" i="5"/>
  <c r="E268" i="5"/>
  <c r="D268" i="5"/>
  <c r="J267" i="5"/>
  <c r="I267" i="5"/>
  <c r="H267" i="5"/>
  <c r="G267" i="5"/>
  <c r="F267" i="5"/>
  <c r="E267" i="5"/>
  <c r="D267" i="5"/>
  <c r="J241" i="5"/>
  <c r="J247" i="5"/>
  <c r="J265" i="5"/>
  <c r="I241" i="5"/>
  <c r="I247" i="5"/>
  <c r="I265" i="5"/>
  <c r="H241" i="5"/>
  <c r="H247" i="5"/>
  <c r="H265" i="5"/>
  <c r="G241" i="5"/>
  <c r="G247" i="5"/>
  <c r="G265" i="5"/>
  <c r="F241" i="5"/>
  <c r="F247" i="5"/>
  <c r="F265" i="5"/>
  <c r="E241" i="5"/>
  <c r="E247" i="5"/>
  <c r="E265" i="5"/>
  <c r="D241" i="5"/>
  <c r="D247" i="5"/>
  <c r="D265" i="5"/>
  <c r="J240" i="5"/>
  <c r="J246" i="5"/>
  <c r="J264" i="5"/>
  <c r="I240" i="5"/>
  <c r="I246" i="5"/>
  <c r="I264" i="5"/>
  <c r="H240" i="5"/>
  <c r="H246" i="5"/>
  <c r="H264" i="5"/>
  <c r="G240" i="5"/>
  <c r="G246" i="5"/>
  <c r="G264" i="5"/>
  <c r="F240" i="5"/>
  <c r="F246" i="5"/>
  <c r="F264" i="5"/>
  <c r="E240" i="5"/>
  <c r="E246" i="5"/>
  <c r="E264" i="5"/>
  <c r="D240" i="5"/>
  <c r="D246" i="5"/>
  <c r="D264" i="5"/>
  <c r="J239" i="5"/>
  <c r="J245" i="5"/>
  <c r="J263" i="5"/>
  <c r="I239" i="5"/>
  <c r="I245" i="5"/>
  <c r="I263" i="5"/>
  <c r="H239" i="5"/>
  <c r="H245" i="5"/>
  <c r="H263" i="5"/>
  <c r="G239" i="5"/>
  <c r="G245" i="5"/>
  <c r="G263" i="5"/>
  <c r="F239" i="5"/>
  <c r="F245" i="5"/>
  <c r="F263" i="5"/>
  <c r="E239" i="5"/>
  <c r="E245" i="5"/>
  <c r="E263" i="5"/>
  <c r="D239" i="5"/>
  <c r="D245" i="5"/>
  <c r="D263" i="5"/>
  <c r="J238" i="5"/>
  <c r="J244" i="5"/>
  <c r="J262" i="5"/>
  <c r="I238" i="5"/>
  <c r="I244" i="5"/>
  <c r="I262" i="5"/>
  <c r="H238" i="5"/>
  <c r="H244" i="5"/>
  <c r="H262" i="5"/>
  <c r="G238" i="5"/>
  <c r="G244" i="5"/>
  <c r="G262" i="5"/>
  <c r="F238" i="5"/>
  <c r="F244" i="5"/>
  <c r="F262" i="5"/>
  <c r="E238" i="5"/>
  <c r="E244" i="5"/>
  <c r="E262" i="5"/>
  <c r="D238" i="5"/>
  <c r="D244" i="5"/>
  <c r="D262" i="5"/>
  <c r="J237" i="5"/>
  <c r="J243" i="5"/>
  <c r="J261" i="5"/>
  <c r="I237" i="5"/>
  <c r="I243" i="5"/>
  <c r="I261" i="5"/>
  <c r="H237" i="5"/>
  <c r="H243" i="5"/>
  <c r="H261" i="5"/>
  <c r="G237" i="5"/>
  <c r="G243" i="5"/>
  <c r="G261" i="5"/>
  <c r="F237" i="5"/>
  <c r="F243" i="5"/>
  <c r="F261" i="5"/>
  <c r="E237" i="5"/>
  <c r="E243" i="5"/>
  <c r="E261" i="5"/>
  <c r="D237" i="5"/>
  <c r="D243" i="5"/>
  <c r="D261" i="5"/>
  <c r="J235" i="5"/>
  <c r="J259" i="5"/>
  <c r="I235" i="5"/>
  <c r="I259" i="5"/>
  <c r="H235" i="5"/>
  <c r="H259" i="5"/>
  <c r="G235" i="5"/>
  <c r="G259" i="5"/>
  <c r="F235" i="5"/>
  <c r="F259" i="5"/>
  <c r="E235" i="5"/>
  <c r="E259" i="5"/>
  <c r="D235" i="5"/>
  <c r="D259" i="5"/>
  <c r="J234" i="5"/>
  <c r="J258" i="5"/>
  <c r="I234" i="5"/>
  <c r="I258" i="5"/>
  <c r="H234" i="5"/>
  <c r="H258" i="5"/>
  <c r="G234" i="5"/>
  <c r="G258" i="5"/>
  <c r="F234" i="5"/>
  <c r="F258" i="5"/>
  <c r="E234" i="5"/>
  <c r="E258" i="5"/>
  <c r="D234" i="5"/>
  <c r="D258" i="5"/>
  <c r="J233" i="5"/>
  <c r="J257" i="5"/>
  <c r="I233" i="5"/>
  <c r="I257" i="5"/>
  <c r="H233" i="5"/>
  <c r="H257" i="5"/>
  <c r="G233" i="5"/>
  <c r="G257" i="5"/>
  <c r="F233" i="5"/>
  <c r="F257" i="5"/>
  <c r="E233" i="5"/>
  <c r="E257" i="5"/>
  <c r="D233" i="5"/>
  <c r="D257" i="5"/>
  <c r="J232" i="5"/>
  <c r="J256" i="5"/>
  <c r="I232" i="5"/>
  <c r="I256" i="5"/>
  <c r="H232" i="5"/>
  <c r="H256" i="5"/>
  <c r="G232" i="5"/>
  <c r="G256" i="5"/>
  <c r="F232" i="5"/>
  <c r="F256" i="5"/>
  <c r="E232" i="5"/>
  <c r="E256" i="5"/>
  <c r="D232" i="5"/>
  <c r="D256" i="5"/>
  <c r="J231" i="5"/>
  <c r="J255" i="5"/>
  <c r="I231" i="5"/>
  <c r="I255" i="5"/>
  <c r="H231" i="5"/>
  <c r="H255" i="5"/>
  <c r="G231" i="5"/>
  <c r="G255" i="5"/>
  <c r="F231" i="5"/>
  <c r="F255" i="5"/>
  <c r="E231" i="5"/>
  <c r="E255" i="5"/>
  <c r="D231" i="5"/>
  <c r="D255" i="5"/>
  <c r="J253" i="5"/>
  <c r="I253" i="5"/>
  <c r="H253" i="5"/>
  <c r="G253" i="5"/>
  <c r="F253" i="5"/>
  <c r="E253" i="5"/>
  <c r="D253" i="5"/>
  <c r="J252" i="5"/>
  <c r="I252" i="5"/>
  <c r="H252" i="5"/>
  <c r="G252" i="5"/>
  <c r="F252" i="5"/>
  <c r="E252" i="5"/>
  <c r="D252" i="5"/>
  <c r="J251" i="5"/>
  <c r="I251" i="5"/>
  <c r="H251" i="5"/>
  <c r="G251" i="5"/>
  <c r="F251" i="5"/>
  <c r="E251" i="5"/>
  <c r="D251" i="5"/>
  <c r="J250" i="5"/>
  <c r="I250" i="5"/>
  <c r="H250" i="5"/>
  <c r="G250" i="5"/>
  <c r="F250" i="5"/>
  <c r="E250" i="5"/>
  <c r="D250" i="5"/>
  <c r="J249" i="5"/>
  <c r="I249" i="5"/>
  <c r="H249" i="5"/>
  <c r="G249" i="5"/>
  <c r="F249" i="5"/>
  <c r="E249" i="5"/>
  <c r="D249" i="5"/>
  <c r="J241" i="1"/>
  <c r="J240" i="1"/>
  <c r="I241" i="1"/>
  <c r="I240" i="1"/>
  <c r="H241" i="1"/>
  <c r="H240" i="1"/>
  <c r="G241" i="1"/>
  <c r="G240" i="1"/>
  <c r="F241" i="1"/>
  <c r="F240" i="1"/>
  <c r="E241" i="1"/>
  <c r="E240" i="1"/>
  <c r="D240" i="1"/>
  <c r="D241" i="1"/>
  <c r="J237" i="1"/>
  <c r="I237" i="1"/>
  <c r="J239" i="1"/>
  <c r="I239" i="1"/>
  <c r="H239" i="1"/>
  <c r="H237" i="1"/>
  <c r="G239" i="1"/>
  <c r="G237" i="1"/>
  <c r="F239" i="1"/>
  <c r="F237" i="1"/>
  <c r="J242" i="1"/>
  <c r="I242" i="1"/>
  <c r="H242" i="1"/>
  <c r="G242" i="1"/>
  <c r="F242" i="1"/>
  <c r="E242" i="1"/>
  <c r="E239" i="1"/>
  <c r="E237" i="1"/>
  <c r="D242" i="1"/>
  <c r="D239" i="1"/>
  <c r="D237" i="1"/>
  <c r="J235" i="2"/>
  <c r="I235" i="2"/>
  <c r="H235" i="2"/>
  <c r="G235" i="2"/>
  <c r="F235" i="2"/>
  <c r="E235" i="2"/>
  <c r="D235" i="2"/>
  <c r="J234" i="2"/>
  <c r="I234" i="2"/>
  <c r="H234" i="2"/>
  <c r="G234" i="2"/>
  <c r="F234" i="2"/>
  <c r="E234" i="2"/>
  <c r="D234" i="2"/>
  <c r="J233" i="2"/>
  <c r="I233" i="2"/>
  <c r="H233" i="2"/>
  <c r="G233" i="2"/>
  <c r="F233" i="2"/>
  <c r="E233" i="2"/>
  <c r="D233" i="2"/>
  <c r="J232" i="2"/>
  <c r="I232" i="2"/>
  <c r="H232" i="2"/>
  <c r="G232" i="2"/>
  <c r="F232" i="2"/>
  <c r="E232" i="2"/>
  <c r="D232" i="2"/>
  <c r="J231" i="2"/>
  <c r="I231" i="2"/>
  <c r="H231" i="2"/>
  <c r="G231" i="2"/>
  <c r="F231" i="2"/>
  <c r="E231" i="2"/>
  <c r="D231" i="2"/>
  <c r="J271" i="3"/>
  <c r="I271" i="3"/>
  <c r="H271" i="3"/>
  <c r="G271" i="3"/>
  <c r="F271" i="3"/>
  <c r="E271" i="3"/>
  <c r="J270" i="3"/>
  <c r="I270" i="3"/>
  <c r="H270" i="3"/>
  <c r="G270" i="3"/>
  <c r="F270" i="3"/>
  <c r="E270" i="3"/>
  <c r="J269" i="3"/>
  <c r="I269" i="3"/>
  <c r="H269" i="3"/>
  <c r="G269" i="3"/>
  <c r="F269" i="3"/>
  <c r="E269" i="3"/>
  <c r="J268" i="3"/>
  <c r="I268" i="3"/>
  <c r="H268" i="3"/>
  <c r="G268" i="3"/>
  <c r="F268" i="3"/>
  <c r="E268" i="3"/>
  <c r="J267" i="3"/>
  <c r="I267" i="3"/>
  <c r="H267" i="3"/>
  <c r="G267" i="3"/>
  <c r="F267" i="3"/>
  <c r="E267" i="3"/>
  <c r="D271" i="3"/>
  <c r="D270" i="3"/>
  <c r="D269" i="3"/>
  <c r="D268" i="3"/>
  <c r="D267" i="3"/>
  <c r="J241" i="3"/>
  <c r="J247" i="3"/>
  <c r="J265" i="3"/>
  <c r="I241" i="3"/>
  <c r="I247" i="3"/>
  <c r="I265" i="3"/>
  <c r="H241" i="3"/>
  <c r="H247" i="3"/>
  <c r="H265" i="3"/>
  <c r="G241" i="3"/>
  <c r="G247" i="3"/>
  <c r="G265" i="3"/>
  <c r="F241" i="3"/>
  <c r="F247" i="3"/>
  <c r="F265" i="3"/>
  <c r="E241" i="3"/>
  <c r="E247" i="3"/>
  <c r="E265" i="3"/>
  <c r="J240" i="3"/>
  <c r="J246" i="3"/>
  <c r="J264" i="3"/>
  <c r="I240" i="3"/>
  <c r="I246" i="3"/>
  <c r="I264" i="3"/>
  <c r="H240" i="3"/>
  <c r="H246" i="3"/>
  <c r="H264" i="3"/>
  <c r="G240" i="3"/>
  <c r="G246" i="3"/>
  <c r="G264" i="3"/>
  <c r="F240" i="3"/>
  <c r="F246" i="3"/>
  <c r="F264" i="3"/>
  <c r="E240" i="3"/>
  <c r="E246" i="3"/>
  <c r="E264" i="3"/>
  <c r="J239" i="3"/>
  <c r="J245" i="3"/>
  <c r="J263" i="3"/>
  <c r="I239" i="3"/>
  <c r="I245" i="3"/>
  <c r="I263" i="3"/>
  <c r="H239" i="3"/>
  <c r="H245" i="3"/>
  <c r="H263" i="3"/>
  <c r="G239" i="3"/>
  <c r="G245" i="3"/>
  <c r="G263" i="3"/>
  <c r="F239" i="3"/>
  <c r="F245" i="3"/>
  <c r="F263" i="3"/>
  <c r="E239" i="3"/>
  <c r="E245" i="3"/>
  <c r="E263" i="3"/>
  <c r="J238" i="3"/>
  <c r="J244" i="3"/>
  <c r="J262" i="3"/>
  <c r="I238" i="3"/>
  <c r="I244" i="3"/>
  <c r="I262" i="3"/>
  <c r="H238" i="3"/>
  <c r="H244" i="3"/>
  <c r="H262" i="3"/>
  <c r="G238" i="3"/>
  <c r="G244" i="3"/>
  <c r="G262" i="3"/>
  <c r="F238" i="3"/>
  <c r="F244" i="3"/>
  <c r="F262" i="3"/>
  <c r="E238" i="3"/>
  <c r="E244" i="3"/>
  <c r="E262" i="3"/>
  <c r="J237" i="3"/>
  <c r="J243" i="3"/>
  <c r="J261" i="3"/>
  <c r="I237" i="3"/>
  <c r="I243" i="3"/>
  <c r="I261" i="3"/>
  <c r="H237" i="3"/>
  <c r="H243" i="3"/>
  <c r="H261" i="3"/>
  <c r="G237" i="3"/>
  <c r="G243" i="3"/>
  <c r="G261" i="3"/>
  <c r="F237" i="3"/>
  <c r="F243" i="3"/>
  <c r="F261" i="3"/>
  <c r="E237" i="3"/>
  <c r="E243" i="3"/>
  <c r="E261" i="3"/>
  <c r="D241" i="3"/>
  <c r="D247" i="3"/>
  <c r="D265" i="3"/>
  <c r="D240" i="3"/>
  <c r="D246" i="3"/>
  <c r="D264" i="3"/>
  <c r="D239" i="3"/>
  <c r="D245" i="3"/>
  <c r="D263" i="3"/>
  <c r="D238" i="3"/>
  <c r="D244" i="3"/>
  <c r="D262" i="3"/>
  <c r="D237" i="3"/>
  <c r="D243" i="3"/>
  <c r="D261" i="3"/>
  <c r="J235" i="3"/>
  <c r="J259" i="3"/>
  <c r="I235" i="3"/>
  <c r="I259" i="3"/>
  <c r="H235" i="3"/>
  <c r="H259" i="3"/>
  <c r="G235" i="3"/>
  <c r="G259" i="3"/>
  <c r="F235" i="3"/>
  <c r="F259" i="3"/>
  <c r="E235" i="3"/>
  <c r="E259" i="3"/>
  <c r="J234" i="3"/>
  <c r="J258" i="3"/>
  <c r="I234" i="3"/>
  <c r="I258" i="3"/>
  <c r="H234" i="3"/>
  <c r="H258" i="3"/>
  <c r="G234" i="3"/>
  <c r="G258" i="3"/>
  <c r="F234" i="3"/>
  <c r="F258" i="3"/>
  <c r="E234" i="3"/>
  <c r="E258" i="3"/>
  <c r="J233" i="3"/>
  <c r="J257" i="3"/>
  <c r="I233" i="3"/>
  <c r="I257" i="3"/>
  <c r="H233" i="3"/>
  <c r="H257" i="3"/>
  <c r="G233" i="3"/>
  <c r="G257" i="3"/>
  <c r="F233" i="3"/>
  <c r="F257" i="3"/>
  <c r="E233" i="3"/>
  <c r="E257" i="3"/>
  <c r="J232" i="3"/>
  <c r="J256" i="3"/>
  <c r="I232" i="3"/>
  <c r="I256" i="3"/>
  <c r="H232" i="3"/>
  <c r="H256" i="3"/>
  <c r="G232" i="3"/>
  <c r="G256" i="3"/>
  <c r="F232" i="3"/>
  <c r="F256" i="3"/>
  <c r="E232" i="3"/>
  <c r="E256" i="3"/>
  <c r="J231" i="3"/>
  <c r="J255" i="3"/>
  <c r="I231" i="3"/>
  <c r="I255" i="3"/>
  <c r="H231" i="3"/>
  <c r="H255" i="3"/>
  <c r="G231" i="3"/>
  <c r="G255" i="3"/>
  <c r="F231" i="3"/>
  <c r="F255" i="3"/>
  <c r="E231" i="3"/>
  <c r="E255" i="3"/>
  <c r="D235" i="3"/>
  <c r="D259" i="3"/>
  <c r="D234" i="3"/>
  <c r="D258" i="3"/>
  <c r="D233" i="3"/>
  <c r="D257" i="3"/>
  <c r="D232" i="3"/>
  <c r="D256" i="3"/>
  <c r="D231" i="3"/>
  <c r="D255" i="3"/>
  <c r="J253" i="3"/>
  <c r="I253" i="3"/>
  <c r="H253" i="3"/>
  <c r="G253" i="3"/>
  <c r="F253" i="3"/>
  <c r="E253" i="3"/>
  <c r="J252" i="3"/>
  <c r="I252" i="3"/>
  <c r="H252" i="3"/>
  <c r="G252" i="3"/>
  <c r="F252" i="3"/>
  <c r="E252" i="3"/>
  <c r="J251" i="3"/>
  <c r="I251" i="3"/>
  <c r="H251" i="3"/>
  <c r="G251" i="3"/>
  <c r="F251" i="3"/>
  <c r="E251" i="3"/>
  <c r="J250" i="3"/>
  <c r="I250" i="3"/>
  <c r="H250" i="3"/>
  <c r="G250" i="3"/>
  <c r="F250" i="3"/>
  <c r="E250" i="3"/>
  <c r="D253" i="3"/>
  <c r="D252" i="3"/>
  <c r="D251" i="3"/>
  <c r="D250" i="3"/>
  <c r="J249" i="3"/>
  <c r="I249" i="3"/>
  <c r="H249" i="3"/>
  <c r="G249" i="3"/>
  <c r="F249" i="3"/>
  <c r="E249" i="3"/>
  <c r="D249" i="3"/>
  <c r="J271" i="6"/>
  <c r="I271" i="6"/>
  <c r="H271" i="6"/>
  <c r="G271" i="6"/>
  <c r="F271" i="6"/>
  <c r="E271" i="6"/>
  <c r="D271" i="6"/>
  <c r="J270" i="6"/>
  <c r="I270" i="6"/>
  <c r="H270" i="6"/>
  <c r="G270" i="6"/>
  <c r="F270" i="6"/>
  <c r="E270" i="6"/>
  <c r="D270" i="6"/>
  <c r="J269" i="6"/>
  <c r="I269" i="6"/>
  <c r="H269" i="6"/>
  <c r="G269" i="6"/>
  <c r="F269" i="6"/>
  <c r="E269" i="6"/>
  <c r="D269" i="6"/>
  <c r="J268" i="6"/>
  <c r="I268" i="6"/>
  <c r="H268" i="6"/>
  <c r="G268" i="6"/>
  <c r="F268" i="6"/>
  <c r="E268" i="6"/>
  <c r="D268" i="6"/>
  <c r="J267" i="6"/>
  <c r="I267" i="6"/>
  <c r="H267" i="6"/>
  <c r="G267" i="6"/>
  <c r="F267" i="6"/>
  <c r="E267" i="6"/>
  <c r="D267" i="6"/>
  <c r="J241" i="6"/>
  <c r="J247" i="6"/>
  <c r="J265" i="6"/>
  <c r="I241" i="6"/>
  <c r="I247" i="6"/>
  <c r="I265" i="6"/>
  <c r="H241" i="6"/>
  <c r="H247" i="6"/>
  <c r="H265" i="6"/>
  <c r="G241" i="6"/>
  <c r="G247" i="6"/>
  <c r="G265" i="6"/>
  <c r="F241" i="6"/>
  <c r="F247" i="6"/>
  <c r="F265" i="6"/>
  <c r="E241" i="6"/>
  <c r="E247" i="6"/>
  <c r="E265" i="6"/>
  <c r="D241" i="6"/>
  <c r="D247" i="6"/>
  <c r="D265" i="6"/>
  <c r="J240" i="6"/>
  <c r="J246" i="6"/>
  <c r="J264" i="6"/>
  <c r="I240" i="6"/>
  <c r="I246" i="6"/>
  <c r="I264" i="6"/>
  <c r="H240" i="6"/>
  <c r="H246" i="6"/>
  <c r="H264" i="6"/>
  <c r="G240" i="6"/>
  <c r="G246" i="6"/>
  <c r="G264" i="6"/>
  <c r="F240" i="6"/>
  <c r="F246" i="6"/>
  <c r="F264" i="6"/>
  <c r="E240" i="6"/>
  <c r="E246" i="6"/>
  <c r="E264" i="6"/>
  <c r="D240" i="6"/>
  <c r="D246" i="6"/>
  <c r="D264" i="6"/>
  <c r="J239" i="6"/>
  <c r="J245" i="6"/>
  <c r="J263" i="6"/>
  <c r="I239" i="6"/>
  <c r="I245" i="6"/>
  <c r="I263" i="6"/>
  <c r="H239" i="6"/>
  <c r="H245" i="6"/>
  <c r="H263" i="6"/>
  <c r="G239" i="6"/>
  <c r="G245" i="6"/>
  <c r="G263" i="6"/>
  <c r="F239" i="6"/>
  <c r="F245" i="6"/>
  <c r="F263" i="6"/>
  <c r="E239" i="6"/>
  <c r="E245" i="6"/>
  <c r="E263" i="6"/>
  <c r="D239" i="6"/>
  <c r="D245" i="6"/>
  <c r="D263" i="6"/>
  <c r="J238" i="6"/>
  <c r="J244" i="6"/>
  <c r="J262" i="6"/>
  <c r="I238" i="6"/>
  <c r="I244" i="6"/>
  <c r="I262" i="6"/>
  <c r="H238" i="6"/>
  <c r="H244" i="6"/>
  <c r="H262" i="6"/>
  <c r="G238" i="6"/>
  <c r="G244" i="6"/>
  <c r="G262" i="6"/>
  <c r="F238" i="6"/>
  <c r="F244" i="6"/>
  <c r="F262" i="6"/>
  <c r="E238" i="6"/>
  <c r="E244" i="6"/>
  <c r="E262" i="6"/>
  <c r="D238" i="6"/>
  <c r="D244" i="6"/>
  <c r="D262" i="6"/>
  <c r="J237" i="6"/>
  <c r="J243" i="6"/>
  <c r="J261" i="6"/>
  <c r="I237" i="6"/>
  <c r="I243" i="6"/>
  <c r="I261" i="6"/>
  <c r="H237" i="6"/>
  <c r="H243" i="6"/>
  <c r="H261" i="6"/>
  <c r="G237" i="6"/>
  <c r="G243" i="6"/>
  <c r="G261" i="6"/>
  <c r="F237" i="6"/>
  <c r="F243" i="6"/>
  <c r="F261" i="6"/>
  <c r="E237" i="6"/>
  <c r="E243" i="6"/>
  <c r="E261" i="6"/>
  <c r="D237" i="6"/>
  <c r="D243" i="6"/>
  <c r="D261" i="6"/>
  <c r="J235" i="6"/>
  <c r="J259" i="6"/>
  <c r="I235" i="6"/>
  <c r="I259" i="6"/>
  <c r="H235" i="6"/>
  <c r="H259" i="6"/>
  <c r="G235" i="6"/>
  <c r="G259" i="6"/>
  <c r="F235" i="6"/>
  <c r="F259" i="6"/>
  <c r="E235" i="6"/>
  <c r="E259" i="6"/>
  <c r="D235" i="6"/>
  <c r="D259" i="6"/>
  <c r="J234" i="6"/>
  <c r="J258" i="6"/>
  <c r="I234" i="6"/>
  <c r="I258" i="6"/>
  <c r="H234" i="6"/>
  <c r="H258" i="6"/>
  <c r="G234" i="6"/>
  <c r="G258" i="6"/>
  <c r="F234" i="6"/>
  <c r="F258" i="6"/>
  <c r="E234" i="6"/>
  <c r="E258" i="6"/>
  <c r="D234" i="6"/>
  <c r="D258" i="6"/>
  <c r="J233" i="6"/>
  <c r="J257" i="6"/>
  <c r="I233" i="6"/>
  <c r="I257" i="6"/>
  <c r="H233" i="6"/>
  <c r="H257" i="6"/>
  <c r="G233" i="6"/>
  <c r="G257" i="6"/>
  <c r="F233" i="6"/>
  <c r="F257" i="6"/>
  <c r="E233" i="6"/>
  <c r="E257" i="6"/>
  <c r="D233" i="6"/>
  <c r="D257" i="6"/>
  <c r="J232" i="6"/>
  <c r="J256" i="6"/>
  <c r="I232" i="6"/>
  <c r="I256" i="6"/>
  <c r="H232" i="6"/>
  <c r="H256" i="6"/>
  <c r="G232" i="6"/>
  <c r="G256" i="6"/>
  <c r="F232" i="6"/>
  <c r="F256" i="6"/>
  <c r="E232" i="6"/>
  <c r="E256" i="6"/>
  <c r="D232" i="6"/>
  <c r="D256" i="6"/>
  <c r="J231" i="6"/>
  <c r="J255" i="6"/>
  <c r="I231" i="6"/>
  <c r="I255" i="6"/>
  <c r="H231" i="6"/>
  <c r="H255" i="6"/>
  <c r="G231" i="6"/>
  <c r="G255" i="6"/>
  <c r="F231" i="6"/>
  <c r="F255" i="6"/>
  <c r="E231" i="6"/>
  <c r="E255" i="6"/>
  <c r="D231" i="6"/>
  <c r="D255" i="6"/>
  <c r="J253" i="6"/>
  <c r="I253" i="6"/>
  <c r="H253" i="6"/>
  <c r="G253" i="6"/>
  <c r="F253" i="6"/>
  <c r="E253" i="6"/>
  <c r="D253" i="6"/>
  <c r="J252" i="6"/>
  <c r="I252" i="6"/>
  <c r="H252" i="6"/>
  <c r="G252" i="6"/>
  <c r="F252" i="6"/>
  <c r="E252" i="6"/>
  <c r="D252" i="6"/>
  <c r="J251" i="6"/>
  <c r="I251" i="6"/>
  <c r="H251" i="6"/>
  <c r="G251" i="6"/>
  <c r="F251" i="6"/>
  <c r="E251" i="6"/>
  <c r="D251" i="6"/>
  <c r="J250" i="6"/>
  <c r="I250" i="6"/>
  <c r="H250" i="6"/>
  <c r="G250" i="6"/>
  <c r="F250" i="6"/>
  <c r="E250" i="6"/>
  <c r="D250" i="6"/>
  <c r="J249" i="6"/>
  <c r="I249" i="6"/>
  <c r="H249" i="6"/>
  <c r="G249" i="6"/>
  <c r="F249" i="6"/>
  <c r="E249" i="6"/>
  <c r="D249" i="6"/>
  <c r="J271" i="7"/>
  <c r="I271" i="7"/>
  <c r="H271" i="7"/>
  <c r="G271" i="7"/>
  <c r="F271" i="7"/>
  <c r="E271" i="7"/>
  <c r="D271" i="7"/>
  <c r="J270" i="7"/>
  <c r="I270" i="7"/>
  <c r="H270" i="7"/>
  <c r="G270" i="7"/>
  <c r="F270" i="7"/>
  <c r="E270" i="7"/>
  <c r="D270" i="7"/>
  <c r="J269" i="7"/>
  <c r="I269" i="7"/>
  <c r="H269" i="7"/>
  <c r="G269" i="7"/>
  <c r="F269" i="7"/>
  <c r="E269" i="7"/>
  <c r="D269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41" i="7"/>
  <c r="J247" i="7"/>
  <c r="J265" i="7"/>
  <c r="I241" i="7"/>
  <c r="I247" i="7"/>
  <c r="I265" i="7"/>
  <c r="H241" i="7"/>
  <c r="H247" i="7"/>
  <c r="H265" i="7"/>
  <c r="G241" i="7"/>
  <c r="G247" i="7"/>
  <c r="G265" i="7"/>
  <c r="F241" i="7"/>
  <c r="F247" i="7"/>
  <c r="F265" i="7"/>
  <c r="E241" i="7"/>
  <c r="E247" i="7"/>
  <c r="E265" i="7"/>
  <c r="D241" i="7"/>
  <c r="D247" i="7"/>
  <c r="D265" i="7"/>
  <c r="J240" i="7"/>
  <c r="J246" i="7"/>
  <c r="J264" i="7"/>
  <c r="I240" i="7"/>
  <c r="I246" i="7"/>
  <c r="I264" i="7"/>
  <c r="H240" i="7"/>
  <c r="H246" i="7"/>
  <c r="H264" i="7"/>
  <c r="G240" i="7"/>
  <c r="G246" i="7"/>
  <c r="G264" i="7"/>
  <c r="F240" i="7"/>
  <c r="F246" i="7"/>
  <c r="F264" i="7"/>
  <c r="E240" i="7"/>
  <c r="E246" i="7"/>
  <c r="E264" i="7"/>
  <c r="D240" i="7"/>
  <c r="D246" i="7"/>
  <c r="D264" i="7"/>
  <c r="J239" i="7"/>
  <c r="J245" i="7"/>
  <c r="J263" i="7"/>
  <c r="I239" i="7"/>
  <c r="I245" i="7"/>
  <c r="I263" i="7"/>
  <c r="H239" i="7"/>
  <c r="H245" i="7"/>
  <c r="H263" i="7"/>
  <c r="G239" i="7"/>
  <c r="G245" i="7"/>
  <c r="G263" i="7"/>
  <c r="F239" i="7"/>
  <c r="F245" i="7"/>
  <c r="F263" i="7"/>
  <c r="E239" i="7"/>
  <c r="E245" i="7"/>
  <c r="E263" i="7"/>
  <c r="D239" i="7"/>
  <c r="D245" i="7"/>
  <c r="D263" i="7"/>
  <c r="J238" i="7"/>
  <c r="J244" i="7"/>
  <c r="J262" i="7"/>
  <c r="I238" i="7"/>
  <c r="I244" i="7"/>
  <c r="I262" i="7"/>
  <c r="H238" i="7"/>
  <c r="H244" i="7"/>
  <c r="H262" i="7"/>
  <c r="G238" i="7"/>
  <c r="G244" i="7"/>
  <c r="G262" i="7"/>
  <c r="F238" i="7"/>
  <c r="F244" i="7"/>
  <c r="F262" i="7"/>
  <c r="E238" i="7"/>
  <c r="E244" i="7"/>
  <c r="E262" i="7"/>
  <c r="D238" i="7"/>
  <c r="D244" i="7"/>
  <c r="D262" i="7"/>
  <c r="J237" i="7"/>
  <c r="J243" i="7"/>
  <c r="J261" i="7"/>
  <c r="I237" i="7"/>
  <c r="I243" i="7"/>
  <c r="I261" i="7"/>
  <c r="H237" i="7"/>
  <c r="H243" i="7"/>
  <c r="H261" i="7"/>
  <c r="G237" i="7"/>
  <c r="G243" i="7"/>
  <c r="G261" i="7"/>
  <c r="F237" i="7"/>
  <c r="F243" i="7"/>
  <c r="F261" i="7"/>
  <c r="E237" i="7"/>
  <c r="E243" i="7"/>
  <c r="E261" i="7"/>
  <c r="D237" i="7"/>
  <c r="D243" i="7"/>
  <c r="D261" i="7"/>
  <c r="J235" i="7"/>
  <c r="J259" i="7"/>
  <c r="I235" i="7"/>
  <c r="I259" i="7"/>
  <c r="H235" i="7"/>
  <c r="H259" i="7"/>
  <c r="G235" i="7"/>
  <c r="G259" i="7"/>
  <c r="F235" i="7"/>
  <c r="F259" i="7"/>
  <c r="E235" i="7"/>
  <c r="E259" i="7"/>
  <c r="D235" i="7"/>
  <c r="D259" i="7"/>
  <c r="J234" i="7"/>
  <c r="J258" i="7"/>
  <c r="I234" i="7"/>
  <c r="I258" i="7"/>
  <c r="H234" i="7"/>
  <c r="H258" i="7"/>
  <c r="G234" i="7"/>
  <c r="G258" i="7"/>
  <c r="F234" i="7"/>
  <c r="F258" i="7"/>
  <c r="E234" i="7"/>
  <c r="E258" i="7"/>
  <c r="D234" i="7"/>
  <c r="D258" i="7"/>
  <c r="J233" i="7"/>
  <c r="J257" i="7"/>
  <c r="I233" i="7"/>
  <c r="I257" i="7"/>
  <c r="H233" i="7"/>
  <c r="H257" i="7"/>
  <c r="G233" i="7"/>
  <c r="G257" i="7"/>
  <c r="F233" i="7"/>
  <c r="F257" i="7"/>
  <c r="E233" i="7"/>
  <c r="E257" i="7"/>
  <c r="D233" i="7"/>
  <c r="D257" i="7"/>
  <c r="J232" i="7"/>
  <c r="J256" i="7"/>
  <c r="I232" i="7"/>
  <c r="I256" i="7"/>
  <c r="H232" i="7"/>
  <c r="H256" i="7"/>
  <c r="G232" i="7"/>
  <c r="G256" i="7"/>
  <c r="F232" i="7"/>
  <c r="F256" i="7"/>
  <c r="E232" i="7"/>
  <c r="E256" i="7"/>
  <c r="D232" i="7"/>
  <c r="D256" i="7"/>
  <c r="J231" i="7"/>
  <c r="J255" i="7"/>
  <c r="I231" i="7"/>
  <c r="I255" i="7"/>
  <c r="H231" i="7"/>
  <c r="H255" i="7"/>
  <c r="G231" i="7"/>
  <c r="G255" i="7"/>
  <c r="F231" i="7"/>
  <c r="F255" i="7"/>
  <c r="E231" i="7"/>
  <c r="E255" i="7"/>
  <c r="D231" i="7"/>
  <c r="D255" i="7"/>
  <c r="J253" i="7"/>
  <c r="I253" i="7"/>
  <c r="H253" i="7"/>
  <c r="G253" i="7"/>
  <c r="F253" i="7"/>
  <c r="E253" i="7"/>
  <c r="D253" i="7"/>
  <c r="J252" i="7"/>
  <c r="I252" i="7"/>
  <c r="H252" i="7"/>
  <c r="G252" i="7"/>
  <c r="F252" i="7"/>
  <c r="E252" i="7"/>
  <c r="D252" i="7"/>
  <c r="J251" i="7"/>
  <c r="I251" i="7"/>
  <c r="H251" i="7"/>
  <c r="G251" i="7"/>
  <c r="F251" i="7"/>
  <c r="E251" i="7"/>
  <c r="D251" i="7"/>
  <c r="J250" i="7"/>
  <c r="I250" i="7"/>
  <c r="H250" i="7"/>
  <c r="G250" i="7"/>
  <c r="F250" i="7"/>
  <c r="E250" i="7"/>
  <c r="D250" i="7"/>
  <c r="J249" i="7"/>
  <c r="I249" i="7"/>
  <c r="H249" i="7"/>
  <c r="G249" i="7"/>
  <c r="F249" i="7"/>
  <c r="E249" i="7"/>
  <c r="D249" i="7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J268" i="8"/>
  <c r="I268" i="8"/>
  <c r="H268" i="8"/>
  <c r="G268" i="8"/>
  <c r="F268" i="8"/>
  <c r="E268" i="8"/>
  <c r="D268" i="8"/>
  <c r="J267" i="8"/>
  <c r="I267" i="8"/>
  <c r="H267" i="8"/>
  <c r="G267" i="8"/>
  <c r="F267" i="8"/>
  <c r="E267" i="8"/>
  <c r="D267" i="8"/>
  <c r="J241" i="8"/>
  <c r="J247" i="8"/>
  <c r="J265" i="8"/>
  <c r="I241" i="8"/>
  <c r="I247" i="8"/>
  <c r="I265" i="8"/>
  <c r="H241" i="8"/>
  <c r="H247" i="8"/>
  <c r="H265" i="8"/>
  <c r="G241" i="8"/>
  <c r="G247" i="8"/>
  <c r="G265" i="8"/>
  <c r="F241" i="8"/>
  <c r="F247" i="8"/>
  <c r="F265" i="8"/>
  <c r="E241" i="8"/>
  <c r="E247" i="8"/>
  <c r="E265" i="8"/>
  <c r="D241" i="8"/>
  <c r="D247" i="8"/>
  <c r="D265" i="8"/>
  <c r="J240" i="8"/>
  <c r="J246" i="8"/>
  <c r="J264" i="8"/>
  <c r="I240" i="8"/>
  <c r="I246" i="8"/>
  <c r="I264" i="8"/>
  <c r="H240" i="8"/>
  <c r="H246" i="8"/>
  <c r="H264" i="8"/>
  <c r="G240" i="8"/>
  <c r="G246" i="8"/>
  <c r="G264" i="8"/>
  <c r="F240" i="8"/>
  <c r="F246" i="8"/>
  <c r="F264" i="8"/>
  <c r="E240" i="8"/>
  <c r="E246" i="8"/>
  <c r="E264" i="8"/>
  <c r="D240" i="8"/>
  <c r="D246" i="8"/>
  <c r="D264" i="8"/>
  <c r="J239" i="8"/>
  <c r="J245" i="8"/>
  <c r="J263" i="8"/>
  <c r="I239" i="8"/>
  <c r="I245" i="8"/>
  <c r="I263" i="8"/>
  <c r="H239" i="8"/>
  <c r="H245" i="8"/>
  <c r="H263" i="8"/>
  <c r="G239" i="8"/>
  <c r="G245" i="8"/>
  <c r="G263" i="8"/>
  <c r="F239" i="8"/>
  <c r="F245" i="8"/>
  <c r="F263" i="8"/>
  <c r="E239" i="8"/>
  <c r="E245" i="8"/>
  <c r="E263" i="8"/>
  <c r="D239" i="8"/>
  <c r="D245" i="8"/>
  <c r="D263" i="8"/>
  <c r="J238" i="8"/>
  <c r="J244" i="8"/>
  <c r="J262" i="8"/>
  <c r="I238" i="8"/>
  <c r="I244" i="8"/>
  <c r="I262" i="8"/>
  <c r="H238" i="8"/>
  <c r="H244" i="8"/>
  <c r="H262" i="8"/>
  <c r="G238" i="8"/>
  <c r="G244" i="8"/>
  <c r="G262" i="8"/>
  <c r="F238" i="8"/>
  <c r="F244" i="8"/>
  <c r="F262" i="8"/>
  <c r="E238" i="8"/>
  <c r="E244" i="8"/>
  <c r="E262" i="8"/>
  <c r="D238" i="8"/>
  <c r="D244" i="8"/>
  <c r="D262" i="8"/>
  <c r="J237" i="8"/>
  <c r="J243" i="8"/>
  <c r="J261" i="8"/>
  <c r="I237" i="8"/>
  <c r="I243" i="8"/>
  <c r="I261" i="8"/>
  <c r="H237" i="8"/>
  <c r="H243" i="8"/>
  <c r="H261" i="8"/>
  <c r="G237" i="8"/>
  <c r="G243" i="8"/>
  <c r="G261" i="8"/>
  <c r="F237" i="8"/>
  <c r="F243" i="8"/>
  <c r="F261" i="8"/>
  <c r="E237" i="8"/>
  <c r="E243" i="8"/>
  <c r="E261" i="8"/>
  <c r="D237" i="8"/>
  <c r="D243" i="8"/>
  <c r="D261" i="8"/>
  <c r="J235" i="8"/>
  <c r="J259" i="8"/>
  <c r="I235" i="8"/>
  <c r="I259" i="8"/>
  <c r="H235" i="8"/>
  <c r="H259" i="8"/>
  <c r="G235" i="8"/>
  <c r="G259" i="8"/>
  <c r="F235" i="8"/>
  <c r="F259" i="8"/>
  <c r="E235" i="8"/>
  <c r="E259" i="8"/>
  <c r="D235" i="8"/>
  <c r="D259" i="8"/>
  <c r="J234" i="8"/>
  <c r="J258" i="8"/>
  <c r="I234" i="8"/>
  <c r="I258" i="8"/>
  <c r="H234" i="8"/>
  <c r="H258" i="8"/>
  <c r="G234" i="8"/>
  <c r="G258" i="8"/>
  <c r="F234" i="8"/>
  <c r="F258" i="8"/>
  <c r="E234" i="8"/>
  <c r="E258" i="8"/>
  <c r="D234" i="8"/>
  <c r="D258" i="8"/>
  <c r="J233" i="8"/>
  <c r="J257" i="8"/>
  <c r="I233" i="8"/>
  <c r="I257" i="8"/>
  <c r="H233" i="8"/>
  <c r="H257" i="8"/>
  <c r="G233" i="8"/>
  <c r="G257" i="8"/>
  <c r="F233" i="8"/>
  <c r="F257" i="8"/>
  <c r="E233" i="8"/>
  <c r="E257" i="8"/>
  <c r="D233" i="8"/>
  <c r="D257" i="8"/>
  <c r="J232" i="8"/>
  <c r="J256" i="8"/>
  <c r="I232" i="8"/>
  <c r="I256" i="8"/>
  <c r="H232" i="8"/>
  <c r="H256" i="8"/>
  <c r="G232" i="8"/>
  <c r="G256" i="8"/>
  <c r="F232" i="8"/>
  <c r="F256" i="8"/>
  <c r="E232" i="8"/>
  <c r="E256" i="8"/>
  <c r="D232" i="8"/>
  <c r="D256" i="8"/>
  <c r="J231" i="8"/>
  <c r="J255" i="8"/>
  <c r="I231" i="8"/>
  <c r="I255" i="8"/>
  <c r="H231" i="8"/>
  <c r="H255" i="8"/>
  <c r="G231" i="8"/>
  <c r="G255" i="8"/>
  <c r="F231" i="8"/>
  <c r="F255" i="8"/>
  <c r="E231" i="8"/>
  <c r="E255" i="8"/>
  <c r="D231" i="8"/>
  <c r="D255" i="8"/>
  <c r="J253" i="8"/>
  <c r="I253" i="8"/>
  <c r="H253" i="8"/>
  <c r="G253" i="8"/>
  <c r="F253" i="8"/>
  <c r="E253" i="8"/>
  <c r="D253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71" i="9"/>
  <c r="I271" i="9"/>
  <c r="H271" i="9"/>
  <c r="G271" i="9"/>
  <c r="F271" i="9"/>
  <c r="E271" i="9"/>
  <c r="D271" i="9"/>
  <c r="J270" i="9"/>
  <c r="I270" i="9"/>
  <c r="H270" i="9"/>
  <c r="G270" i="9"/>
  <c r="F270" i="9"/>
  <c r="E270" i="9"/>
  <c r="D270" i="9"/>
  <c r="J269" i="9"/>
  <c r="I269" i="9"/>
  <c r="H269" i="9"/>
  <c r="G269" i="9"/>
  <c r="F269" i="9"/>
  <c r="E269" i="9"/>
  <c r="D269" i="9"/>
  <c r="J268" i="9"/>
  <c r="I268" i="9"/>
  <c r="H268" i="9"/>
  <c r="G268" i="9"/>
  <c r="F268" i="9"/>
  <c r="E268" i="9"/>
  <c r="D268" i="9"/>
  <c r="J267" i="9"/>
  <c r="I267" i="9"/>
  <c r="H267" i="9"/>
  <c r="G267" i="9"/>
  <c r="F267" i="9"/>
  <c r="E267" i="9"/>
  <c r="D267" i="9"/>
  <c r="J241" i="9"/>
  <c r="J247" i="9"/>
  <c r="J265" i="9"/>
  <c r="I241" i="9"/>
  <c r="I247" i="9"/>
  <c r="I265" i="9"/>
  <c r="H241" i="9"/>
  <c r="H247" i="9"/>
  <c r="H265" i="9"/>
  <c r="G241" i="9"/>
  <c r="G247" i="9"/>
  <c r="G265" i="9"/>
  <c r="F241" i="9"/>
  <c r="F247" i="9"/>
  <c r="F265" i="9"/>
  <c r="E241" i="9"/>
  <c r="E247" i="9"/>
  <c r="E265" i="9"/>
  <c r="D241" i="9"/>
  <c r="D247" i="9"/>
  <c r="D265" i="9"/>
  <c r="J240" i="9"/>
  <c r="J246" i="9"/>
  <c r="J264" i="9"/>
  <c r="I240" i="9"/>
  <c r="I246" i="9"/>
  <c r="I264" i="9"/>
  <c r="H240" i="9"/>
  <c r="H246" i="9"/>
  <c r="H264" i="9"/>
  <c r="G240" i="9"/>
  <c r="G246" i="9"/>
  <c r="G264" i="9"/>
  <c r="F240" i="9"/>
  <c r="F246" i="9"/>
  <c r="F264" i="9"/>
  <c r="E240" i="9"/>
  <c r="E246" i="9"/>
  <c r="E264" i="9"/>
  <c r="D240" i="9"/>
  <c r="D246" i="9"/>
  <c r="D264" i="9"/>
  <c r="J239" i="9"/>
  <c r="J245" i="9"/>
  <c r="J263" i="9"/>
  <c r="I239" i="9"/>
  <c r="I245" i="9"/>
  <c r="I263" i="9"/>
  <c r="H239" i="9"/>
  <c r="H245" i="9"/>
  <c r="H263" i="9"/>
  <c r="G239" i="9"/>
  <c r="G245" i="9"/>
  <c r="G263" i="9"/>
  <c r="F239" i="9"/>
  <c r="F245" i="9"/>
  <c r="F263" i="9"/>
  <c r="E239" i="9"/>
  <c r="E245" i="9"/>
  <c r="E263" i="9"/>
  <c r="D239" i="9"/>
  <c r="D245" i="9"/>
  <c r="D263" i="9"/>
  <c r="J238" i="9"/>
  <c r="J244" i="9"/>
  <c r="J262" i="9"/>
  <c r="I238" i="9"/>
  <c r="I244" i="9"/>
  <c r="I262" i="9"/>
  <c r="H238" i="9"/>
  <c r="H244" i="9"/>
  <c r="H262" i="9"/>
  <c r="G238" i="9"/>
  <c r="G244" i="9"/>
  <c r="G262" i="9"/>
  <c r="F238" i="9"/>
  <c r="F244" i="9"/>
  <c r="F262" i="9"/>
  <c r="E238" i="9"/>
  <c r="E244" i="9"/>
  <c r="E262" i="9"/>
  <c r="D238" i="9"/>
  <c r="D244" i="9"/>
  <c r="D262" i="9"/>
  <c r="J237" i="9"/>
  <c r="J243" i="9"/>
  <c r="J261" i="9"/>
  <c r="I237" i="9"/>
  <c r="I243" i="9"/>
  <c r="I261" i="9"/>
  <c r="H237" i="9"/>
  <c r="H243" i="9"/>
  <c r="H261" i="9"/>
  <c r="G237" i="9"/>
  <c r="G243" i="9"/>
  <c r="G261" i="9"/>
  <c r="F237" i="9"/>
  <c r="F243" i="9"/>
  <c r="F261" i="9"/>
  <c r="E237" i="9"/>
  <c r="E243" i="9"/>
  <c r="E261" i="9"/>
  <c r="D237" i="9"/>
  <c r="D243" i="9"/>
  <c r="D261" i="9"/>
  <c r="J235" i="9"/>
  <c r="J259" i="9"/>
  <c r="I235" i="9"/>
  <c r="I259" i="9"/>
  <c r="H235" i="9"/>
  <c r="H259" i="9"/>
  <c r="G235" i="9"/>
  <c r="G259" i="9"/>
  <c r="F235" i="9"/>
  <c r="F259" i="9"/>
  <c r="E235" i="9"/>
  <c r="E259" i="9"/>
  <c r="D235" i="9"/>
  <c r="D259" i="9"/>
  <c r="J234" i="9"/>
  <c r="J258" i="9"/>
  <c r="I234" i="9"/>
  <c r="I258" i="9"/>
  <c r="H234" i="9"/>
  <c r="H258" i="9"/>
  <c r="G234" i="9"/>
  <c r="G258" i="9"/>
  <c r="F234" i="9"/>
  <c r="F258" i="9"/>
  <c r="E234" i="9"/>
  <c r="E258" i="9"/>
  <c r="D234" i="9"/>
  <c r="D258" i="9"/>
  <c r="J233" i="9"/>
  <c r="J257" i="9"/>
  <c r="I233" i="9"/>
  <c r="I257" i="9"/>
  <c r="H233" i="9"/>
  <c r="H257" i="9"/>
  <c r="G233" i="9"/>
  <c r="G257" i="9"/>
  <c r="F233" i="9"/>
  <c r="F257" i="9"/>
  <c r="E233" i="9"/>
  <c r="E257" i="9"/>
  <c r="D233" i="9"/>
  <c r="D257" i="9"/>
  <c r="J232" i="9"/>
  <c r="J256" i="9"/>
  <c r="I232" i="9"/>
  <c r="I256" i="9"/>
  <c r="H232" i="9"/>
  <c r="H256" i="9"/>
  <c r="G232" i="9"/>
  <c r="G256" i="9"/>
  <c r="F232" i="9"/>
  <c r="F256" i="9"/>
  <c r="E232" i="9"/>
  <c r="E256" i="9"/>
  <c r="D232" i="9"/>
  <c r="D256" i="9"/>
  <c r="J231" i="9"/>
  <c r="J255" i="9"/>
  <c r="I231" i="9"/>
  <c r="I255" i="9"/>
  <c r="H231" i="9"/>
  <c r="H255" i="9"/>
  <c r="G231" i="9"/>
  <c r="G255" i="9"/>
  <c r="F231" i="9"/>
  <c r="F255" i="9"/>
  <c r="E231" i="9"/>
  <c r="E255" i="9"/>
  <c r="D231" i="9"/>
  <c r="D255" i="9"/>
  <c r="J253" i="9"/>
  <c r="I253" i="9"/>
  <c r="H253" i="9"/>
  <c r="G253" i="9"/>
  <c r="F253" i="9"/>
  <c r="E253" i="9"/>
  <c r="D253" i="9"/>
  <c r="J252" i="9"/>
  <c r="I252" i="9"/>
  <c r="H252" i="9"/>
  <c r="G252" i="9"/>
  <c r="F252" i="9"/>
  <c r="E252" i="9"/>
  <c r="D252" i="9"/>
  <c r="J251" i="9"/>
  <c r="I251" i="9"/>
  <c r="H251" i="9"/>
  <c r="G251" i="9"/>
  <c r="F251" i="9"/>
  <c r="E251" i="9"/>
  <c r="D251" i="9"/>
  <c r="J250" i="9"/>
  <c r="I250" i="9"/>
  <c r="H250" i="9"/>
  <c r="G250" i="9"/>
  <c r="F250" i="9"/>
  <c r="E250" i="9"/>
  <c r="D250" i="9"/>
  <c r="J249" i="9"/>
  <c r="I249" i="9"/>
  <c r="H249" i="9"/>
  <c r="G249" i="9"/>
  <c r="F249" i="9"/>
  <c r="E249" i="9"/>
  <c r="D249" i="9"/>
</calcChain>
</file>

<file path=xl/sharedStrings.xml><?xml version="1.0" encoding="utf-8"?>
<sst xmlns="http://schemas.openxmlformats.org/spreadsheetml/2006/main" count="2239" uniqueCount="327">
  <si>
    <t>none are normally distributed</t>
    <phoneticPr fontId="2" type="noConversion"/>
  </si>
  <si>
    <t>H332</t>
    <phoneticPr fontId="2" type="noConversion"/>
  </si>
  <si>
    <t>H368</t>
    <phoneticPr fontId="2" type="noConversion"/>
  </si>
  <si>
    <t>H524</t>
    <phoneticPr fontId="2" type="noConversion"/>
  </si>
  <si>
    <t>H514</t>
    <phoneticPr fontId="2" type="noConversion"/>
  </si>
  <si>
    <t>H265</t>
    <phoneticPr fontId="2" type="noConversion"/>
  </si>
  <si>
    <t>H428</t>
    <phoneticPr fontId="2" type="noConversion"/>
  </si>
  <si>
    <t>H527</t>
    <phoneticPr fontId="2" type="noConversion"/>
  </si>
  <si>
    <t>H525</t>
    <phoneticPr fontId="2" type="noConversion"/>
  </si>
  <si>
    <t>H738</t>
    <phoneticPr fontId="2" type="noConversion"/>
  </si>
  <si>
    <t>H740</t>
    <phoneticPr fontId="2" type="noConversion"/>
  </si>
  <si>
    <t>H775</t>
    <phoneticPr fontId="2" type="noConversion"/>
  </si>
  <si>
    <t>H850</t>
    <phoneticPr fontId="2" type="noConversion"/>
  </si>
  <si>
    <t>H891</t>
    <phoneticPr fontId="2" type="noConversion"/>
  </si>
  <si>
    <t>H708</t>
    <phoneticPr fontId="2" type="noConversion"/>
  </si>
  <si>
    <t>H776</t>
    <phoneticPr fontId="2" type="noConversion"/>
  </si>
  <si>
    <t>H872</t>
    <phoneticPr fontId="2" type="noConversion"/>
  </si>
  <si>
    <t>H628</t>
    <phoneticPr fontId="2" type="noConversion"/>
  </si>
  <si>
    <t>H716</t>
    <phoneticPr fontId="2" type="noConversion"/>
  </si>
  <si>
    <t>H902</t>
    <phoneticPr fontId="2" type="noConversion"/>
  </si>
  <si>
    <t>H665</t>
    <phoneticPr fontId="2" type="noConversion"/>
  </si>
  <si>
    <t>H260</t>
    <phoneticPr fontId="2" type="noConversion"/>
  </si>
  <si>
    <t>H455</t>
    <phoneticPr fontId="2" type="noConversion"/>
  </si>
  <si>
    <t>LACMHC12800</t>
    <phoneticPr fontId="2" type="noConversion"/>
  </si>
  <si>
    <t>H541</t>
    <phoneticPr fontId="2" type="noConversion"/>
  </si>
  <si>
    <t>H289</t>
    <phoneticPr fontId="2" type="noConversion"/>
  </si>
  <si>
    <t>H487</t>
    <phoneticPr fontId="2" type="noConversion"/>
  </si>
  <si>
    <t>H288</t>
    <phoneticPr fontId="2" type="noConversion"/>
  </si>
  <si>
    <t>R</t>
    <phoneticPr fontId="2" type="noConversion"/>
  </si>
  <si>
    <t>H397</t>
    <phoneticPr fontId="2" type="noConversion"/>
  </si>
  <si>
    <t>H239</t>
    <phoneticPr fontId="2" type="noConversion"/>
  </si>
  <si>
    <t>H502</t>
    <phoneticPr fontId="2" type="noConversion"/>
  </si>
  <si>
    <t>H410</t>
    <phoneticPr fontId="2" type="noConversion"/>
  </si>
  <si>
    <t>H409</t>
    <phoneticPr fontId="2" type="noConversion"/>
  </si>
  <si>
    <t>R</t>
    <phoneticPr fontId="2" type="noConversion"/>
  </si>
  <si>
    <t>H480</t>
    <phoneticPr fontId="2" type="noConversion"/>
  </si>
  <si>
    <t>H411</t>
    <phoneticPr fontId="2" type="noConversion"/>
  </si>
  <si>
    <t>Posterior tuberosity may increase medial depth measurements</t>
    <phoneticPr fontId="2" type="noConversion"/>
  </si>
  <si>
    <t>H605</t>
    <phoneticPr fontId="2" type="noConversion"/>
  </si>
  <si>
    <t>H331</t>
    <phoneticPr fontId="2" type="noConversion"/>
  </si>
  <si>
    <t>H317</t>
    <phoneticPr fontId="2" type="noConversion"/>
  </si>
  <si>
    <t>H548</t>
    <phoneticPr fontId="2" type="noConversion"/>
  </si>
  <si>
    <t>H550</t>
    <phoneticPr fontId="2" type="noConversion"/>
  </si>
  <si>
    <t>H509</t>
    <phoneticPr fontId="2" type="noConversion"/>
  </si>
  <si>
    <t>H310</t>
    <phoneticPr fontId="2" type="noConversion"/>
  </si>
  <si>
    <t>H413</t>
    <phoneticPr fontId="2" type="noConversion"/>
  </si>
  <si>
    <t>H296</t>
    <phoneticPr fontId="2" type="noConversion"/>
  </si>
  <si>
    <t>H551</t>
    <phoneticPr fontId="2" type="noConversion"/>
  </si>
  <si>
    <t>R</t>
    <phoneticPr fontId="2" type="noConversion"/>
  </si>
  <si>
    <t>H251</t>
    <phoneticPr fontId="2" type="noConversion"/>
  </si>
  <si>
    <t>DST-PRX L</t>
    <phoneticPr fontId="2" type="noConversion"/>
  </si>
  <si>
    <t>H890</t>
    <phoneticPr fontId="2" type="noConversion"/>
  </si>
  <si>
    <t>H545</t>
    <phoneticPr fontId="2" type="noConversion"/>
  </si>
  <si>
    <t>H469</t>
    <phoneticPr fontId="2" type="noConversion"/>
  </si>
  <si>
    <t>R</t>
    <phoneticPr fontId="2" type="noConversion"/>
  </si>
  <si>
    <t>H431</t>
    <phoneticPr fontId="2" type="noConversion"/>
  </si>
  <si>
    <t>H286</t>
    <phoneticPr fontId="2" type="noConversion"/>
  </si>
  <si>
    <t>R</t>
    <phoneticPr fontId="2" type="noConversion"/>
  </si>
  <si>
    <t>H537</t>
    <phoneticPr fontId="2" type="noConversion"/>
  </si>
  <si>
    <t>sample size too small</t>
    <phoneticPr fontId="2" type="noConversion"/>
  </si>
  <si>
    <t>too small</t>
    <phoneticPr fontId="2" type="noConversion"/>
  </si>
  <si>
    <t>H845</t>
    <phoneticPr fontId="2" type="noConversion"/>
  </si>
  <si>
    <t>H703</t>
    <phoneticPr fontId="2" type="noConversion"/>
  </si>
  <si>
    <t>H688</t>
    <phoneticPr fontId="2" type="noConversion"/>
  </si>
  <si>
    <t>H861</t>
    <phoneticPr fontId="2" type="noConversion"/>
  </si>
  <si>
    <t>H564</t>
    <phoneticPr fontId="2" type="noConversion"/>
  </si>
  <si>
    <t>H818</t>
    <phoneticPr fontId="2" type="noConversion"/>
  </si>
  <si>
    <t>H817</t>
    <phoneticPr fontId="2" type="noConversion"/>
  </si>
  <si>
    <t>H584</t>
    <phoneticPr fontId="2" type="noConversion"/>
  </si>
  <si>
    <t>H897</t>
    <phoneticPr fontId="2" type="noConversion"/>
  </si>
  <si>
    <t>H580</t>
    <phoneticPr fontId="2" type="noConversion"/>
  </si>
  <si>
    <t>H606</t>
    <phoneticPr fontId="2" type="noConversion"/>
  </si>
  <si>
    <t>H585</t>
    <phoneticPr fontId="2" type="noConversion"/>
  </si>
  <si>
    <t>H595</t>
    <phoneticPr fontId="2" type="noConversion"/>
  </si>
  <si>
    <t>L</t>
    <phoneticPr fontId="2" type="noConversion"/>
  </si>
  <si>
    <t>H644</t>
    <phoneticPr fontId="2" type="noConversion"/>
  </si>
  <si>
    <t>H910</t>
    <phoneticPr fontId="2" type="noConversion"/>
  </si>
  <si>
    <t>H903</t>
    <phoneticPr fontId="2" type="noConversion"/>
  </si>
  <si>
    <t>104_203</t>
    <phoneticPr fontId="2" type="noConversion"/>
  </si>
  <si>
    <t>11ka 104-203</t>
    <phoneticPr fontId="2" type="noConversion"/>
  </si>
  <si>
    <t>16ka 53-98</t>
    <phoneticPr fontId="2" type="noConversion"/>
  </si>
  <si>
    <t>19ka 3-52</t>
    <phoneticPr fontId="2" type="noConversion"/>
  </si>
  <si>
    <t>21ka 99-103</t>
    <phoneticPr fontId="2" type="noConversion"/>
  </si>
  <si>
    <t>35ka 204-230</t>
    <phoneticPr fontId="2" type="noConversion"/>
  </si>
  <si>
    <t>&lt;=3.6</t>
    <phoneticPr fontId="2" type="noConversion"/>
  </si>
  <si>
    <t>3.6&lt;x&lt;=3.8</t>
    <phoneticPr fontId="2" type="noConversion"/>
  </si>
  <si>
    <t>3.8&lt;x&lt;=4.0</t>
    <phoneticPr fontId="2" type="noConversion"/>
  </si>
  <si>
    <t>4.0&lt;x&lt;=4.2</t>
    <phoneticPr fontId="2" type="noConversion"/>
  </si>
  <si>
    <t>4.2&lt;x&lt;=4.4</t>
    <phoneticPr fontId="2" type="noConversion"/>
  </si>
  <si>
    <t>4.4&lt;x&lt;=4.6</t>
    <phoneticPr fontId="2" type="noConversion"/>
  </si>
  <si>
    <t>4.6&lt;x&lt;=4.8</t>
    <phoneticPr fontId="2" type="noConversion"/>
  </si>
  <si>
    <t>4.8&lt;x&lt;=5.0</t>
    <phoneticPr fontId="2" type="noConversion"/>
  </si>
  <si>
    <t>5.0&lt;x&lt;=5.2</t>
    <phoneticPr fontId="2" type="noConversion"/>
  </si>
  <si>
    <t>5.2&lt;x&lt;=5.4</t>
    <phoneticPr fontId="2" type="noConversion"/>
  </si>
  <si>
    <t>5.4&lt;x&lt;=5.6</t>
    <phoneticPr fontId="2" type="noConversion"/>
  </si>
  <si>
    <t>5.6&lt;x&lt;=5.8</t>
    <phoneticPr fontId="2" type="noConversion"/>
  </si>
  <si>
    <t>5.8&lt;x&lt;=6.0</t>
    <phoneticPr fontId="2" type="noConversion"/>
  </si>
  <si>
    <t>6.0&lt;x&lt;=6.2</t>
    <phoneticPr fontId="2" type="noConversion"/>
  </si>
  <si>
    <t>6.2&lt;x&lt;=6.4</t>
    <phoneticPr fontId="2" type="noConversion"/>
  </si>
  <si>
    <t>6.4&lt;x&lt;=6.6</t>
    <phoneticPr fontId="2" type="noConversion"/>
  </si>
  <si>
    <t>&gt;6.6</t>
    <phoneticPr fontId="2" type="noConversion"/>
  </si>
  <si>
    <t>H599</t>
    <phoneticPr fontId="2" type="noConversion"/>
  </si>
  <si>
    <t>H579</t>
    <phoneticPr fontId="2" type="noConversion"/>
  </si>
  <si>
    <t>L</t>
    <phoneticPr fontId="2" type="noConversion"/>
  </si>
  <si>
    <t>H573</t>
    <phoneticPr fontId="2" type="noConversion"/>
  </si>
  <si>
    <t>H889</t>
    <phoneticPr fontId="2" type="noConversion"/>
  </si>
  <si>
    <t>H569</t>
    <phoneticPr fontId="2" type="noConversion"/>
  </si>
  <si>
    <t>H722</t>
    <phoneticPr fontId="2" type="noConversion"/>
  </si>
  <si>
    <t>H586</t>
    <phoneticPr fontId="2" type="noConversion"/>
  </si>
  <si>
    <t>L</t>
    <phoneticPr fontId="2" type="noConversion"/>
  </si>
  <si>
    <t>H610</t>
    <phoneticPr fontId="2" type="noConversion"/>
  </si>
  <si>
    <t>H882</t>
    <phoneticPr fontId="2" type="noConversion"/>
  </si>
  <si>
    <t>H604</t>
    <phoneticPr fontId="2" type="noConversion"/>
  </si>
  <si>
    <t>H862</t>
    <phoneticPr fontId="2" type="noConversion"/>
  </si>
  <si>
    <t>H807</t>
    <phoneticPr fontId="2" type="noConversion"/>
  </si>
  <si>
    <t>L</t>
    <phoneticPr fontId="2" type="noConversion"/>
  </si>
  <si>
    <t>H533</t>
    <phoneticPr fontId="2" type="noConversion"/>
  </si>
  <si>
    <t>H370</t>
    <phoneticPr fontId="2" type="noConversion"/>
  </si>
  <si>
    <t>H291</t>
    <phoneticPr fontId="2" type="noConversion"/>
  </si>
  <si>
    <t>H520</t>
    <phoneticPr fontId="2" type="noConversion"/>
  </si>
  <si>
    <t>H400</t>
    <phoneticPr fontId="2" type="noConversion"/>
  </si>
  <si>
    <t>H519</t>
    <phoneticPr fontId="2" type="noConversion"/>
  </si>
  <si>
    <t>H297</t>
    <phoneticPr fontId="2" type="noConversion"/>
  </si>
  <si>
    <t>H320</t>
    <phoneticPr fontId="2" type="noConversion"/>
  </si>
  <si>
    <t>H554</t>
    <phoneticPr fontId="2" type="noConversion"/>
  </si>
  <si>
    <t>H420</t>
    <phoneticPr fontId="2" type="noConversion"/>
  </si>
  <si>
    <t>H221</t>
    <phoneticPr fontId="2" type="noConversion"/>
  </si>
  <si>
    <t>H308</t>
    <phoneticPr fontId="2" type="noConversion"/>
  </si>
  <si>
    <t>H425</t>
    <phoneticPr fontId="2" type="noConversion"/>
  </si>
  <si>
    <t>H355</t>
    <phoneticPr fontId="2" type="noConversion"/>
  </si>
  <si>
    <t>H459</t>
    <phoneticPr fontId="2" type="noConversion"/>
  </si>
  <si>
    <t>H295</t>
    <phoneticPr fontId="2" type="noConversion"/>
  </si>
  <si>
    <t>Median</t>
    <phoneticPr fontId="2" type="noConversion"/>
  </si>
  <si>
    <t>Mode</t>
    <phoneticPr fontId="2" type="noConversion"/>
  </si>
  <si>
    <t>L</t>
    <phoneticPr fontId="2" type="noConversion"/>
  </si>
  <si>
    <t>H681</t>
    <phoneticPr fontId="2" type="noConversion"/>
  </si>
  <si>
    <t>H771</t>
    <phoneticPr fontId="2" type="noConversion"/>
  </si>
  <si>
    <t>H745</t>
    <phoneticPr fontId="2" type="noConversion"/>
  </si>
  <si>
    <t>LACMHC7460</t>
    <phoneticPr fontId="2" type="noConversion"/>
  </si>
  <si>
    <t>H588</t>
    <phoneticPr fontId="2" type="noConversion"/>
  </si>
  <si>
    <t>H690</t>
    <phoneticPr fontId="2" type="noConversion"/>
  </si>
  <si>
    <t>H874</t>
    <phoneticPr fontId="2" type="noConversion"/>
  </si>
  <si>
    <t>H642</t>
    <phoneticPr fontId="2" type="noConversion"/>
  </si>
  <si>
    <t>H652</t>
    <phoneticPr fontId="2" type="noConversion"/>
  </si>
  <si>
    <t>Mean/Median</t>
    <phoneticPr fontId="2" type="noConversion"/>
  </si>
  <si>
    <t>Mean/Mode</t>
    <phoneticPr fontId="2" type="noConversion"/>
  </si>
  <si>
    <t>Median/Mode</t>
    <phoneticPr fontId="2" type="noConversion"/>
  </si>
  <si>
    <t>Skewness</t>
    <phoneticPr fontId="2" type="noConversion"/>
  </si>
  <si>
    <t>H505</t>
    <phoneticPr fontId="2" type="noConversion"/>
  </si>
  <si>
    <t>H272</t>
    <phoneticPr fontId="2" type="noConversion"/>
  </si>
  <si>
    <t>R</t>
    <phoneticPr fontId="2" type="noConversion"/>
  </si>
  <si>
    <t>H549</t>
    <phoneticPr fontId="2" type="noConversion"/>
  </si>
  <si>
    <t>H506</t>
    <phoneticPr fontId="2" type="noConversion"/>
  </si>
  <si>
    <t>H470</t>
    <phoneticPr fontId="2" type="noConversion"/>
  </si>
  <si>
    <t>H450</t>
    <phoneticPr fontId="2" type="noConversion"/>
  </si>
  <si>
    <t>H464</t>
    <phoneticPr fontId="2" type="noConversion"/>
  </si>
  <si>
    <t>H553</t>
    <phoneticPr fontId="2" type="noConversion"/>
  </si>
  <si>
    <t>R</t>
    <phoneticPr fontId="2" type="noConversion"/>
  </si>
  <si>
    <t>DST W</t>
    <phoneticPr fontId="2" type="noConversion"/>
  </si>
  <si>
    <t>DST D</t>
    <phoneticPr fontId="2" type="noConversion"/>
  </si>
  <si>
    <t>MED W</t>
    <phoneticPr fontId="2" type="noConversion"/>
  </si>
  <si>
    <t>MED D</t>
    <phoneticPr fontId="2" type="noConversion"/>
  </si>
  <si>
    <t>H284</t>
    <phoneticPr fontId="2" type="noConversion"/>
  </si>
  <si>
    <t>H858</t>
    <phoneticPr fontId="2" type="noConversion"/>
  </si>
  <si>
    <t>L</t>
    <phoneticPr fontId="2" type="noConversion"/>
  </si>
  <si>
    <t>H812</t>
    <phoneticPr fontId="2" type="noConversion"/>
  </si>
  <si>
    <t>L</t>
    <phoneticPr fontId="2" type="noConversion"/>
  </si>
  <si>
    <t>LACMHC12775</t>
    <phoneticPr fontId="2" type="noConversion"/>
  </si>
  <si>
    <t>H626</t>
    <phoneticPr fontId="2" type="noConversion"/>
  </si>
  <si>
    <t>H574</t>
    <phoneticPr fontId="2" type="noConversion"/>
  </si>
  <si>
    <t>H710</t>
    <phoneticPr fontId="2" type="noConversion"/>
  </si>
  <si>
    <t>L</t>
    <phoneticPr fontId="2" type="noConversion"/>
  </si>
  <si>
    <t>H705</t>
    <phoneticPr fontId="2" type="noConversion"/>
  </si>
  <si>
    <t>H848</t>
    <phoneticPr fontId="2" type="noConversion"/>
  </si>
  <si>
    <t>L</t>
    <phoneticPr fontId="2" type="noConversion"/>
  </si>
  <si>
    <t>H883</t>
    <phoneticPr fontId="2" type="noConversion"/>
  </si>
  <si>
    <t>L</t>
    <phoneticPr fontId="2" type="noConversion"/>
  </si>
  <si>
    <t>R</t>
    <phoneticPr fontId="2" type="noConversion"/>
  </si>
  <si>
    <t>H365</t>
    <phoneticPr fontId="2" type="noConversion"/>
  </si>
  <si>
    <t>H446</t>
    <phoneticPr fontId="2" type="noConversion"/>
  </si>
  <si>
    <t>H405</t>
    <phoneticPr fontId="2" type="noConversion"/>
  </si>
  <si>
    <t>H441</t>
    <phoneticPr fontId="2" type="noConversion"/>
  </si>
  <si>
    <t>H539</t>
    <phoneticPr fontId="2" type="noConversion"/>
  </si>
  <si>
    <t>PRX W</t>
    <phoneticPr fontId="2" type="noConversion"/>
  </si>
  <si>
    <t>PRX D</t>
    <phoneticPr fontId="2" type="noConversion"/>
  </si>
  <si>
    <t>CAT #</t>
    <phoneticPr fontId="2" type="noConversion"/>
  </si>
  <si>
    <t>L</t>
    <phoneticPr fontId="2" type="noConversion"/>
  </si>
  <si>
    <t>H814</t>
    <phoneticPr fontId="2" type="noConversion"/>
  </si>
  <si>
    <t>H894</t>
    <phoneticPr fontId="2" type="noConversion"/>
  </si>
  <si>
    <t>L</t>
    <phoneticPr fontId="2" type="noConversion"/>
  </si>
  <si>
    <t>11ka</t>
    <phoneticPr fontId="2" type="noConversion"/>
  </si>
  <si>
    <t>16ka</t>
    <phoneticPr fontId="2" type="noConversion"/>
  </si>
  <si>
    <t>21ka</t>
    <phoneticPr fontId="2" type="noConversion"/>
  </si>
  <si>
    <t>35ka</t>
    <phoneticPr fontId="2" type="noConversion"/>
  </si>
  <si>
    <t>19ka</t>
    <phoneticPr fontId="2" type="noConversion"/>
  </si>
  <si>
    <t>3_52</t>
    <phoneticPr fontId="2" type="noConversion"/>
  </si>
  <si>
    <t>53_98</t>
    <phoneticPr fontId="2" type="noConversion"/>
  </si>
  <si>
    <t>99_103</t>
    <phoneticPr fontId="2" type="noConversion"/>
  </si>
  <si>
    <t>R</t>
    <phoneticPr fontId="2" type="noConversion"/>
  </si>
  <si>
    <t>H247</t>
    <phoneticPr fontId="2" type="noConversion"/>
  </si>
  <si>
    <t>H503</t>
    <phoneticPr fontId="2" type="noConversion"/>
  </si>
  <si>
    <t>R</t>
    <phoneticPr fontId="2" type="noConversion"/>
  </si>
  <si>
    <t>H396</t>
    <phoneticPr fontId="2" type="noConversion"/>
  </si>
  <si>
    <t>H735</t>
    <phoneticPr fontId="2" type="noConversion"/>
  </si>
  <si>
    <t>H591</t>
    <phoneticPr fontId="2" type="noConversion"/>
  </si>
  <si>
    <t>H329</t>
    <phoneticPr fontId="2" type="noConversion"/>
  </si>
  <si>
    <t>H543</t>
    <phoneticPr fontId="2" type="noConversion"/>
  </si>
  <si>
    <t>R</t>
    <phoneticPr fontId="2" type="noConversion"/>
  </si>
  <si>
    <t>H241</t>
    <phoneticPr fontId="2" type="noConversion"/>
  </si>
  <si>
    <t>R</t>
    <phoneticPr fontId="2" type="noConversion"/>
  </si>
  <si>
    <t>H504</t>
    <phoneticPr fontId="2" type="noConversion"/>
  </si>
  <si>
    <t>H544</t>
    <phoneticPr fontId="2" type="noConversion"/>
  </si>
  <si>
    <t>H499</t>
    <phoneticPr fontId="2" type="noConversion"/>
  </si>
  <si>
    <t>H542</t>
    <phoneticPr fontId="2" type="noConversion"/>
  </si>
  <si>
    <t>H318</t>
    <phoneticPr fontId="2" type="noConversion"/>
  </si>
  <si>
    <t>H421</t>
    <phoneticPr fontId="2" type="noConversion"/>
  </si>
  <si>
    <t>H367</t>
    <phoneticPr fontId="2" type="noConversion"/>
  </si>
  <si>
    <t>H466</t>
    <phoneticPr fontId="2" type="noConversion"/>
  </si>
  <si>
    <t>H274</t>
    <phoneticPr fontId="2" type="noConversion"/>
  </si>
  <si>
    <t>H422</t>
    <phoneticPr fontId="2" type="noConversion"/>
  </si>
  <si>
    <t>LACMHC12796</t>
    <phoneticPr fontId="2" type="noConversion"/>
  </si>
  <si>
    <t>H457</t>
    <phoneticPr fontId="2" type="noConversion"/>
  </si>
  <si>
    <t>H759</t>
    <phoneticPr fontId="2" type="noConversion"/>
  </si>
  <si>
    <t>L</t>
    <phoneticPr fontId="2" type="noConversion"/>
  </si>
  <si>
    <t>H701</t>
    <phoneticPr fontId="2" type="noConversion"/>
  </si>
  <si>
    <t>H742</t>
    <phoneticPr fontId="2" type="noConversion"/>
  </si>
  <si>
    <t>H869</t>
    <phoneticPr fontId="2" type="noConversion"/>
  </si>
  <si>
    <t>H719</t>
    <phoneticPr fontId="2" type="noConversion"/>
  </si>
  <si>
    <t>H800</t>
    <phoneticPr fontId="2" type="noConversion"/>
  </si>
  <si>
    <t>L</t>
    <phoneticPr fontId="2" type="noConversion"/>
  </si>
  <si>
    <t>H909</t>
    <phoneticPr fontId="2" type="noConversion"/>
  </si>
  <si>
    <t>Sexual dimorphism</t>
    <phoneticPr fontId="2" type="noConversion"/>
  </si>
  <si>
    <t>H881</t>
    <phoneticPr fontId="2" type="noConversion"/>
  </si>
  <si>
    <t>PIT #</t>
    <phoneticPr fontId="2" type="noConversion"/>
  </si>
  <si>
    <t>H477</t>
    <phoneticPr fontId="2" type="noConversion"/>
  </si>
  <si>
    <t>H423</t>
    <phoneticPr fontId="2" type="noConversion"/>
  </si>
  <si>
    <t>H351</t>
    <phoneticPr fontId="2" type="noConversion"/>
  </si>
  <si>
    <t>H292</t>
    <phoneticPr fontId="2" type="noConversion"/>
  </si>
  <si>
    <t>H463</t>
    <phoneticPr fontId="2" type="noConversion"/>
  </si>
  <si>
    <t>R/L</t>
    <phoneticPr fontId="2" type="noConversion"/>
  </si>
  <si>
    <t>R</t>
    <phoneticPr fontId="2" type="noConversion"/>
  </si>
  <si>
    <t>H453</t>
    <phoneticPr fontId="2" type="noConversion"/>
  </si>
  <si>
    <t>R</t>
    <phoneticPr fontId="2" type="noConversion"/>
  </si>
  <si>
    <t>H857</t>
    <phoneticPr fontId="2" type="noConversion"/>
  </si>
  <si>
    <t>H777</t>
    <phoneticPr fontId="2" type="noConversion"/>
  </si>
  <si>
    <t>H887</t>
    <phoneticPr fontId="2" type="noConversion"/>
  </si>
  <si>
    <t>L</t>
    <phoneticPr fontId="2" type="noConversion"/>
  </si>
  <si>
    <t>LACMHC12802</t>
    <phoneticPr fontId="2" type="noConversion"/>
  </si>
  <si>
    <t>H250</t>
    <phoneticPr fontId="2" type="noConversion"/>
  </si>
  <si>
    <t>R</t>
    <phoneticPr fontId="2" type="noConversion"/>
  </si>
  <si>
    <t>H494</t>
    <phoneticPr fontId="2" type="noConversion"/>
  </si>
  <si>
    <t>H319</t>
    <phoneticPr fontId="2" type="noConversion"/>
  </si>
  <si>
    <t>H718</t>
    <phoneticPr fontId="2" type="noConversion"/>
  </si>
  <si>
    <t>H223</t>
    <phoneticPr fontId="2" type="noConversion"/>
  </si>
  <si>
    <t>R</t>
    <phoneticPr fontId="2" type="noConversion"/>
  </si>
  <si>
    <t>H596</t>
    <phoneticPr fontId="2" type="noConversion"/>
  </si>
  <si>
    <t>H602</t>
    <phoneticPr fontId="2" type="noConversion"/>
  </si>
  <si>
    <t>H497</t>
    <phoneticPr fontId="2" type="noConversion"/>
  </si>
  <si>
    <t>R</t>
    <phoneticPr fontId="2" type="noConversion"/>
  </si>
  <si>
    <t>H412</t>
    <phoneticPr fontId="2" type="noConversion"/>
  </si>
  <si>
    <t>R</t>
    <phoneticPr fontId="2" type="noConversion"/>
  </si>
  <si>
    <t>Age</t>
    <phoneticPr fontId="2" type="noConversion"/>
  </si>
  <si>
    <t>61-67</t>
    <phoneticPr fontId="2" type="noConversion"/>
  </si>
  <si>
    <t>Pit #</t>
    <phoneticPr fontId="2" type="noConversion"/>
  </si>
  <si>
    <t>H597</t>
    <phoneticPr fontId="2" type="noConversion"/>
  </si>
  <si>
    <t>[(dw*dd + mw*md + pw*pd)/3]/length</t>
    <phoneticPr fontId="2" type="noConversion"/>
  </si>
  <si>
    <t>H598</t>
    <phoneticPr fontId="2" type="noConversion"/>
  </si>
  <si>
    <t>H880</t>
    <phoneticPr fontId="2" type="noConversion"/>
  </si>
  <si>
    <t>H766</t>
    <phoneticPr fontId="2" type="noConversion"/>
  </si>
  <si>
    <t>H713</t>
    <phoneticPr fontId="2" type="noConversion"/>
  </si>
  <si>
    <t>LACMHC12774</t>
    <phoneticPr fontId="2" type="noConversion"/>
  </si>
  <si>
    <t>H715</t>
    <phoneticPr fontId="2" type="noConversion"/>
  </si>
  <si>
    <t>H835</t>
    <phoneticPr fontId="2" type="noConversion"/>
  </si>
  <si>
    <t>H863</t>
    <phoneticPr fontId="2" type="noConversion"/>
  </si>
  <si>
    <t>H840</t>
    <phoneticPr fontId="2" type="noConversion"/>
  </si>
  <si>
    <t>H806</t>
    <phoneticPr fontId="2" type="noConversion"/>
  </si>
  <si>
    <t>H816</t>
    <phoneticPr fontId="2" type="noConversion"/>
  </si>
  <si>
    <t>H346</t>
    <phoneticPr fontId="2" type="noConversion"/>
  </si>
  <si>
    <t>R</t>
    <phoneticPr fontId="2" type="noConversion"/>
  </si>
  <si>
    <t>H540</t>
    <phoneticPr fontId="2" type="noConversion"/>
  </si>
  <si>
    <t>R</t>
    <phoneticPr fontId="2" type="noConversion"/>
  </si>
  <si>
    <t>H235</t>
    <phoneticPr fontId="2" type="noConversion"/>
  </si>
  <si>
    <t>LACMHC12806</t>
    <phoneticPr fontId="2" type="noConversion"/>
  </si>
  <si>
    <t>H691</t>
    <phoneticPr fontId="2" type="noConversion"/>
  </si>
  <si>
    <t>L</t>
    <phoneticPr fontId="2" type="noConversion"/>
  </si>
  <si>
    <t>H773</t>
    <phoneticPr fontId="2" type="noConversion"/>
  </si>
  <si>
    <t>H582</t>
    <phoneticPr fontId="2" type="noConversion"/>
  </si>
  <si>
    <t>too small?????</t>
    <phoneticPr fontId="2" type="noConversion"/>
  </si>
  <si>
    <t>H376</t>
    <phoneticPr fontId="2" type="noConversion"/>
  </si>
  <si>
    <t>H269</t>
    <phoneticPr fontId="2" type="noConversion"/>
  </si>
  <si>
    <t>H434</t>
    <phoneticPr fontId="2" type="noConversion"/>
  </si>
  <si>
    <t>H373</t>
    <phoneticPr fontId="2" type="noConversion"/>
  </si>
  <si>
    <t>H369</t>
    <phoneticPr fontId="2" type="noConversion"/>
  </si>
  <si>
    <t>H458</t>
    <phoneticPr fontId="2" type="noConversion"/>
  </si>
  <si>
    <t>H536</t>
    <phoneticPr fontId="2" type="noConversion"/>
  </si>
  <si>
    <t>H408</t>
    <phoneticPr fontId="2" type="noConversion"/>
  </si>
  <si>
    <t>H381</t>
    <phoneticPr fontId="2" type="noConversion"/>
  </si>
  <si>
    <t>H322</t>
    <phoneticPr fontId="2" type="noConversion"/>
  </si>
  <si>
    <t>H389</t>
    <phoneticPr fontId="2" type="noConversion"/>
  </si>
  <si>
    <t>H607</t>
    <phoneticPr fontId="2" type="noConversion"/>
  </si>
  <si>
    <t>L</t>
    <phoneticPr fontId="2" type="noConversion"/>
  </si>
  <si>
    <t>H784</t>
    <phoneticPr fontId="2" type="noConversion"/>
  </si>
  <si>
    <t>L</t>
    <phoneticPr fontId="2" type="noConversion"/>
  </si>
  <si>
    <t>H594</t>
    <phoneticPr fontId="2" type="noConversion"/>
  </si>
  <si>
    <t>H843</t>
    <phoneticPr fontId="2" type="noConversion"/>
  </si>
  <si>
    <t>H846</t>
    <phoneticPr fontId="2" type="noConversion"/>
  </si>
  <si>
    <t>H660</t>
    <phoneticPr fontId="2" type="noConversion"/>
  </si>
  <si>
    <t>H398</t>
    <phoneticPr fontId="2" type="noConversion"/>
  </si>
  <si>
    <t>R</t>
    <phoneticPr fontId="2" type="noConversion"/>
  </si>
  <si>
    <t>H535</t>
    <phoneticPr fontId="2" type="noConversion"/>
  </si>
  <si>
    <t>H372</t>
    <phoneticPr fontId="2" type="noConversion"/>
  </si>
  <si>
    <t>H338</t>
    <phoneticPr fontId="2" type="noConversion"/>
  </si>
  <si>
    <t>AGE</t>
    <phoneticPr fontId="2" type="noConversion"/>
  </si>
  <si>
    <t>H669</t>
    <phoneticPr fontId="2" type="noConversion"/>
  </si>
  <si>
    <t>H821</t>
    <phoneticPr fontId="2" type="noConversion"/>
  </si>
  <si>
    <t>H568</t>
    <phoneticPr fontId="2" type="noConversion"/>
  </si>
  <si>
    <t>H576</t>
    <phoneticPr fontId="2" type="noConversion"/>
  </si>
  <si>
    <t>H906</t>
    <phoneticPr fontId="2" type="noConversion"/>
  </si>
  <si>
    <t>H878</t>
    <phoneticPr fontId="2" type="noConversion"/>
  </si>
  <si>
    <t>H885</t>
    <phoneticPr fontId="2" type="noConversion"/>
  </si>
  <si>
    <t>H623</t>
    <phoneticPr fontId="2" type="noConversion"/>
  </si>
  <si>
    <t>H866</t>
    <phoneticPr fontId="2" type="noConversion"/>
  </si>
  <si>
    <t>H912</t>
    <phoneticPr fontId="2" type="noConversion"/>
  </si>
  <si>
    <t>H896</t>
    <phoneticPr fontId="2" type="noConversion"/>
  </si>
  <si>
    <t>H762</t>
    <phoneticPr fontId="2" type="noConversion"/>
  </si>
  <si>
    <t>H350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</si>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</sst>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Femur Length vs. Age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Sheet2!$C$3:$C$230</c:f>
              <c:numCache>
                <c:formatCode>General</c:formatCode>
                <c:ptCount val="22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</c:numCache>
            </c:numRef>
          </c:xVal>
          <c:yVal>
            <c:numRef>
              <c:f>Sheet2!$D$3:$D$230</c:f>
              <c:numCache>
                <c:formatCode>General</c:formatCode>
                <c:ptCount val="228"/>
                <c:pt idx="0">
                  <c:v>222</c:v>
                </c:pt>
                <c:pt idx="1">
                  <c:v>223</c:v>
                </c:pt>
                <c:pt idx="2">
                  <c:v>237</c:v>
                </c:pt>
                <c:pt idx="3">
                  <c:v>232</c:v>
                </c:pt>
                <c:pt idx="4">
                  <c:v>229</c:v>
                </c:pt>
                <c:pt idx="5">
                  <c:v>220</c:v>
                </c:pt>
                <c:pt idx="6">
                  <c:v>234</c:v>
                </c:pt>
                <c:pt idx="7">
                  <c:v>220</c:v>
                </c:pt>
                <c:pt idx="8">
                  <c:v>220</c:v>
                </c:pt>
                <c:pt idx="9">
                  <c:v>217</c:v>
                </c:pt>
                <c:pt idx="10">
                  <c:v>232</c:v>
                </c:pt>
                <c:pt idx="11">
                  <c:v>229</c:v>
                </c:pt>
                <c:pt idx="12">
                  <c:v>231</c:v>
                </c:pt>
                <c:pt idx="13">
                  <c:v>223</c:v>
                </c:pt>
                <c:pt idx="14">
                  <c:v>228</c:v>
                </c:pt>
                <c:pt idx="15">
                  <c:v>221</c:v>
                </c:pt>
                <c:pt idx="16">
                  <c:v>239</c:v>
                </c:pt>
                <c:pt idx="17">
                  <c:v>233</c:v>
                </c:pt>
                <c:pt idx="18">
                  <c:v>224</c:v>
                </c:pt>
                <c:pt idx="19">
                  <c:v>226</c:v>
                </c:pt>
                <c:pt idx="20">
                  <c:v>238</c:v>
                </c:pt>
                <c:pt idx="21">
                  <c:v>228</c:v>
                </c:pt>
                <c:pt idx="22">
                  <c:v>218</c:v>
                </c:pt>
                <c:pt idx="23">
                  <c:v>236</c:v>
                </c:pt>
                <c:pt idx="24">
                  <c:v>227</c:v>
                </c:pt>
                <c:pt idx="25">
                  <c:v>218</c:v>
                </c:pt>
                <c:pt idx="26">
                  <c:v>235</c:v>
                </c:pt>
                <c:pt idx="27">
                  <c:v>231</c:v>
                </c:pt>
                <c:pt idx="28">
                  <c:v>231</c:v>
                </c:pt>
                <c:pt idx="29">
                  <c:v>225</c:v>
                </c:pt>
                <c:pt idx="30">
                  <c:v>220</c:v>
                </c:pt>
                <c:pt idx="31">
                  <c:v>229</c:v>
                </c:pt>
                <c:pt idx="32">
                  <c:v>222</c:v>
                </c:pt>
                <c:pt idx="33">
                  <c:v>240</c:v>
                </c:pt>
                <c:pt idx="34">
                  <c:v>224</c:v>
                </c:pt>
                <c:pt idx="35">
                  <c:v>231</c:v>
                </c:pt>
                <c:pt idx="36">
                  <c:v>227</c:v>
                </c:pt>
                <c:pt idx="37">
                  <c:v>233</c:v>
                </c:pt>
                <c:pt idx="38">
                  <c:v>230</c:v>
                </c:pt>
                <c:pt idx="39">
                  <c:v>229</c:v>
                </c:pt>
                <c:pt idx="40">
                  <c:v>231</c:v>
                </c:pt>
                <c:pt idx="41">
                  <c:v>242</c:v>
                </c:pt>
                <c:pt idx="42">
                  <c:v>227</c:v>
                </c:pt>
                <c:pt idx="43">
                  <c:v>240</c:v>
                </c:pt>
                <c:pt idx="44">
                  <c:v>226</c:v>
                </c:pt>
                <c:pt idx="45">
                  <c:v>228</c:v>
                </c:pt>
                <c:pt idx="46">
                  <c:v>227</c:v>
                </c:pt>
                <c:pt idx="47">
                  <c:v>219</c:v>
                </c:pt>
                <c:pt idx="48">
                  <c:v>242</c:v>
                </c:pt>
                <c:pt idx="49">
                  <c:v>215</c:v>
                </c:pt>
                <c:pt idx="50">
                  <c:v>217</c:v>
                </c:pt>
                <c:pt idx="51">
                  <c:v>231</c:v>
                </c:pt>
                <c:pt idx="52">
                  <c:v>216</c:v>
                </c:pt>
                <c:pt idx="53">
                  <c:v>224</c:v>
                </c:pt>
                <c:pt idx="54">
                  <c:v>216</c:v>
                </c:pt>
                <c:pt idx="55">
                  <c:v>229</c:v>
                </c:pt>
                <c:pt idx="56">
                  <c:v>222</c:v>
                </c:pt>
                <c:pt idx="57">
                  <c:v>230</c:v>
                </c:pt>
                <c:pt idx="58">
                  <c:v>216</c:v>
                </c:pt>
                <c:pt idx="59">
                  <c:v>225</c:v>
                </c:pt>
                <c:pt idx="60">
                  <c:v>225</c:v>
                </c:pt>
                <c:pt idx="61">
                  <c:v>236</c:v>
                </c:pt>
                <c:pt idx="62">
                  <c:v>225</c:v>
                </c:pt>
                <c:pt idx="63">
                  <c:v>222</c:v>
                </c:pt>
                <c:pt idx="64">
                  <c:v>219</c:v>
                </c:pt>
                <c:pt idx="65">
                  <c:v>223</c:v>
                </c:pt>
                <c:pt idx="66">
                  <c:v>212</c:v>
                </c:pt>
                <c:pt idx="67">
                  <c:v>225</c:v>
                </c:pt>
                <c:pt idx="68">
                  <c:v>224</c:v>
                </c:pt>
                <c:pt idx="69">
                  <c:v>222</c:v>
                </c:pt>
                <c:pt idx="70">
                  <c:v>224</c:v>
                </c:pt>
                <c:pt idx="71">
                  <c:v>224</c:v>
                </c:pt>
                <c:pt idx="72">
                  <c:v>236</c:v>
                </c:pt>
                <c:pt idx="73">
                  <c:v>215</c:v>
                </c:pt>
                <c:pt idx="74">
                  <c:v>229</c:v>
                </c:pt>
                <c:pt idx="75">
                  <c:v>218</c:v>
                </c:pt>
                <c:pt idx="76">
                  <c:v>217</c:v>
                </c:pt>
                <c:pt idx="77">
                  <c:v>225</c:v>
                </c:pt>
                <c:pt idx="78">
                  <c:v>226</c:v>
                </c:pt>
                <c:pt idx="79">
                  <c:v>231</c:v>
                </c:pt>
                <c:pt idx="80">
                  <c:v>223</c:v>
                </c:pt>
                <c:pt idx="81">
                  <c:v>231</c:v>
                </c:pt>
                <c:pt idx="82">
                  <c:v>222</c:v>
                </c:pt>
                <c:pt idx="83">
                  <c:v>223</c:v>
                </c:pt>
                <c:pt idx="84">
                  <c:v>221</c:v>
                </c:pt>
                <c:pt idx="85">
                  <c:v>222</c:v>
                </c:pt>
                <c:pt idx="86">
                  <c:v>224</c:v>
                </c:pt>
                <c:pt idx="87">
                  <c:v>242</c:v>
                </c:pt>
                <c:pt idx="88">
                  <c:v>217</c:v>
                </c:pt>
                <c:pt idx="89">
                  <c:v>223</c:v>
                </c:pt>
                <c:pt idx="90">
                  <c:v>217</c:v>
                </c:pt>
                <c:pt idx="91">
                  <c:v>231</c:v>
                </c:pt>
                <c:pt idx="92">
                  <c:v>226</c:v>
                </c:pt>
                <c:pt idx="93">
                  <c:v>222</c:v>
                </c:pt>
                <c:pt idx="94">
                  <c:v>220</c:v>
                </c:pt>
                <c:pt idx="95">
                  <c:v>229</c:v>
                </c:pt>
                <c:pt idx="96">
                  <c:v>239</c:v>
                </c:pt>
                <c:pt idx="97">
                  <c:v>221</c:v>
                </c:pt>
                <c:pt idx="98">
                  <c:v>230</c:v>
                </c:pt>
                <c:pt idx="99">
                  <c:v>229</c:v>
                </c:pt>
                <c:pt idx="100">
                  <c:v>235</c:v>
                </c:pt>
                <c:pt idx="101">
                  <c:v>233</c:v>
                </c:pt>
                <c:pt idx="102">
                  <c:v>239</c:v>
                </c:pt>
                <c:pt idx="103">
                  <c:v>226</c:v>
                </c:pt>
                <c:pt idx="104">
                  <c:v>227</c:v>
                </c:pt>
                <c:pt idx="105">
                  <c:v>236</c:v>
                </c:pt>
                <c:pt idx="106">
                  <c:v>218</c:v>
                </c:pt>
                <c:pt idx="107">
                  <c:v>221</c:v>
                </c:pt>
                <c:pt idx="108">
                  <c:v>236</c:v>
                </c:pt>
                <c:pt idx="109">
                  <c:v>237</c:v>
                </c:pt>
                <c:pt idx="110">
                  <c:v>252</c:v>
                </c:pt>
                <c:pt idx="111">
                  <c:v>229</c:v>
                </c:pt>
                <c:pt idx="112">
                  <c:v>229</c:v>
                </c:pt>
                <c:pt idx="113">
                  <c:v>227</c:v>
                </c:pt>
                <c:pt idx="114">
                  <c:v>224</c:v>
                </c:pt>
                <c:pt idx="115">
                  <c:v>252</c:v>
                </c:pt>
                <c:pt idx="116">
                  <c:v>229</c:v>
                </c:pt>
                <c:pt idx="117">
                  <c:v>218</c:v>
                </c:pt>
                <c:pt idx="118">
                  <c:v>239</c:v>
                </c:pt>
                <c:pt idx="119">
                  <c:v>241</c:v>
                </c:pt>
                <c:pt idx="120">
                  <c:v>237</c:v>
                </c:pt>
                <c:pt idx="121">
                  <c:v>220</c:v>
                </c:pt>
                <c:pt idx="122">
                  <c:v>241</c:v>
                </c:pt>
                <c:pt idx="123">
                  <c:v>253</c:v>
                </c:pt>
                <c:pt idx="124">
                  <c:v>229</c:v>
                </c:pt>
                <c:pt idx="125">
                  <c:v>240</c:v>
                </c:pt>
                <c:pt idx="126">
                  <c:v>237</c:v>
                </c:pt>
                <c:pt idx="127">
                  <c:v>225</c:v>
                </c:pt>
                <c:pt idx="128">
                  <c:v>238</c:v>
                </c:pt>
                <c:pt idx="129">
                  <c:v>234</c:v>
                </c:pt>
                <c:pt idx="130">
                  <c:v>224</c:v>
                </c:pt>
                <c:pt idx="131">
                  <c:v>222</c:v>
                </c:pt>
                <c:pt idx="132">
                  <c:v>220</c:v>
                </c:pt>
                <c:pt idx="133">
                  <c:v>217</c:v>
                </c:pt>
                <c:pt idx="134">
                  <c:v>227</c:v>
                </c:pt>
                <c:pt idx="135">
                  <c:v>228</c:v>
                </c:pt>
                <c:pt idx="136">
                  <c:v>239</c:v>
                </c:pt>
                <c:pt idx="137">
                  <c:v>235</c:v>
                </c:pt>
                <c:pt idx="138">
                  <c:v>225</c:v>
                </c:pt>
                <c:pt idx="139">
                  <c:v>224</c:v>
                </c:pt>
                <c:pt idx="140">
                  <c:v>239</c:v>
                </c:pt>
                <c:pt idx="141">
                  <c:v>224</c:v>
                </c:pt>
                <c:pt idx="142">
                  <c:v>221</c:v>
                </c:pt>
                <c:pt idx="143">
                  <c:v>227</c:v>
                </c:pt>
                <c:pt idx="144">
                  <c:v>231</c:v>
                </c:pt>
                <c:pt idx="145">
                  <c:v>218</c:v>
                </c:pt>
                <c:pt idx="146">
                  <c:v>229</c:v>
                </c:pt>
                <c:pt idx="147">
                  <c:v>234</c:v>
                </c:pt>
                <c:pt idx="148">
                  <c:v>231</c:v>
                </c:pt>
                <c:pt idx="149">
                  <c:v>230</c:v>
                </c:pt>
                <c:pt idx="150">
                  <c:v>230</c:v>
                </c:pt>
                <c:pt idx="151">
                  <c:v>232</c:v>
                </c:pt>
                <c:pt idx="152">
                  <c:v>220</c:v>
                </c:pt>
                <c:pt idx="153">
                  <c:v>228</c:v>
                </c:pt>
                <c:pt idx="154">
                  <c:v>219</c:v>
                </c:pt>
                <c:pt idx="155">
                  <c:v>232</c:v>
                </c:pt>
                <c:pt idx="156">
                  <c:v>228</c:v>
                </c:pt>
                <c:pt idx="157">
                  <c:v>221</c:v>
                </c:pt>
                <c:pt idx="158">
                  <c:v>236</c:v>
                </c:pt>
                <c:pt idx="159">
                  <c:v>245</c:v>
                </c:pt>
                <c:pt idx="160">
                  <c:v>225</c:v>
                </c:pt>
                <c:pt idx="161">
                  <c:v>231</c:v>
                </c:pt>
                <c:pt idx="162">
                  <c:v>233</c:v>
                </c:pt>
                <c:pt idx="163">
                  <c:v>223</c:v>
                </c:pt>
                <c:pt idx="164">
                  <c:v>236</c:v>
                </c:pt>
                <c:pt idx="165">
                  <c:v>232</c:v>
                </c:pt>
                <c:pt idx="166">
                  <c:v>226</c:v>
                </c:pt>
                <c:pt idx="167">
                  <c:v>229</c:v>
                </c:pt>
                <c:pt idx="168">
                  <c:v>215</c:v>
                </c:pt>
                <c:pt idx="169">
                  <c:v>233</c:v>
                </c:pt>
                <c:pt idx="170">
                  <c:v>218</c:v>
                </c:pt>
                <c:pt idx="171">
                  <c:v>212</c:v>
                </c:pt>
                <c:pt idx="172">
                  <c:v>216</c:v>
                </c:pt>
                <c:pt idx="173">
                  <c:v>234</c:v>
                </c:pt>
                <c:pt idx="174">
                  <c:v>228</c:v>
                </c:pt>
                <c:pt idx="175">
                  <c:v>217</c:v>
                </c:pt>
                <c:pt idx="176">
                  <c:v>215</c:v>
                </c:pt>
                <c:pt idx="177">
                  <c:v>228</c:v>
                </c:pt>
                <c:pt idx="178">
                  <c:v>240</c:v>
                </c:pt>
                <c:pt idx="179">
                  <c:v>236</c:v>
                </c:pt>
                <c:pt idx="180">
                  <c:v>213</c:v>
                </c:pt>
                <c:pt idx="181">
                  <c:v>222</c:v>
                </c:pt>
                <c:pt idx="182">
                  <c:v>242</c:v>
                </c:pt>
                <c:pt idx="183">
                  <c:v>219</c:v>
                </c:pt>
                <c:pt idx="184">
                  <c:v>229</c:v>
                </c:pt>
                <c:pt idx="185">
                  <c:v>244</c:v>
                </c:pt>
                <c:pt idx="186">
                  <c:v>224</c:v>
                </c:pt>
                <c:pt idx="187">
                  <c:v>219</c:v>
                </c:pt>
                <c:pt idx="188">
                  <c:v>238</c:v>
                </c:pt>
                <c:pt idx="189">
                  <c:v>231</c:v>
                </c:pt>
                <c:pt idx="190">
                  <c:v>238</c:v>
                </c:pt>
                <c:pt idx="191">
                  <c:v>235</c:v>
                </c:pt>
                <c:pt idx="192">
                  <c:v>239</c:v>
                </c:pt>
                <c:pt idx="193">
                  <c:v>222</c:v>
                </c:pt>
                <c:pt idx="194">
                  <c:v>219</c:v>
                </c:pt>
                <c:pt idx="195">
                  <c:v>228</c:v>
                </c:pt>
                <c:pt idx="196">
                  <c:v>232</c:v>
                </c:pt>
                <c:pt idx="197">
                  <c:v>221</c:v>
                </c:pt>
                <c:pt idx="198">
                  <c:v>237</c:v>
                </c:pt>
                <c:pt idx="199">
                  <c:v>235</c:v>
                </c:pt>
                <c:pt idx="200">
                  <c:v>221</c:v>
                </c:pt>
                <c:pt idx="201">
                  <c:v>250</c:v>
                </c:pt>
                <c:pt idx="202">
                  <c:v>226</c:v>
                </c:pt>
                <c:pt idx="203">
                  <c:v>237</c:v>
                </c:pt>
                <c:pt idx="204">
                  <c:v>226</c:v>
                </c:pt>
                <c:pt idx="205">
                  <c:v>238</c:v>
                </c:pt>
                <c:pt idx="206">
                  <c:v>243</c:v>
                </c:pt>
                <c:pt idx="207">
                  <c:v>244</c:v>
                </c:pt>
                <c:pt idx="208">
                  <c:v>225</c:v>
                </c:pt>
                <c:pt idx="209">
                  <c:v>247</c:v>
                </c:pt>
                <c:pt idx="210">
                  <c:v>235</c:v>
                </c:pt>
                <c:pt idx="211">
                  <c:v>235</c:v>
                </c:pt>
                <c:pt idx="212">
                  <c:v>227</c:v>
                </c:pt>
                <c:pt idx="213">
                  <c:v>248</c:v>
                </c:pt>
                <c:pt idx="214">
                  <c:v>234</c:v>
                </c:pt>
                <c:pt idx="215">
                  <c:v>227</c:v>
                </c:pt>
                <c:pt idx="216">
                  <c:v>251</c:v>
                </c:pt>
                <c:pt idx="217">
                  <c:v>250</c:v>
                </c:pt>
                <c:pt idx="218">
                  <c:v>240</c:v>
                </c:pt>
                <c:pt idx="219">
                  <c:v>239</c:v>
                </c:pt>
                <c:pt idx="220">
                  <c:v>230</c:v>
                </c:pt>
                <c:pt idx="221">
                  <c:v>233</c:v>
                </c:pt>
                <c:pt idx="222">
                  <c:v>232</c:v>
                </c:pt>
                <c:pt idx="223">
                  <c:v>230</c:v>
                </c:pt>
                <c:pt idx="224">
                  <c:v>229</c:v>
                </c:pt>
                <c:pt idx="225">
                  <c:v>229</c:v>
                </c:pt>
                <c:pt idx="226">
                  <c:v>237</c:v>
                </c:pt>
                <c:pt idx="227">
                  <c:v>223</c:v>
                </c:pt>
              </c:numCache>
            </c:numRef>
          </c:yVal>
          <c:smooth val="0"/>
        </c:ser>
        <c:ser>
          <c:idx val="1"/>
          <c:order val="1"/>
          <c:tx>
            <c:v>Mean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Sheet2!$C$231:$C$235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Sheet2!$D$231:$D$235</c:f>
              <c:numCache>
                <c:formatCode>General</c:formatCode>
                <c:ptCount val="5"/>
                <c:pt idx="0">
                  <c:v>228.18</c:v>
                </c:pt>
                <c:pt idx="1">
                  <c:v>223.84782608695653</c:v>
                </c:pt>
                <c:pt idx="2">
                  <c:v>230.8</c:v>
                </c:pt>
                <c:pt idx="3">
                  <c:v>229.38</c:v>
                </c:pt>
                <c:pt idx="4">
                  <c:v>235.74074074074073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1344"/>
        <c:axId val="83004416"/>
      </c:scatterChart>
      <c:valAx>
        <c:axId val="830013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004416"/>
        <c:crosses val="autoZero"/>
        <c:crossBetween val="midCat"/>
      </c:valAx>
      <c:valAx>
        <c:axId val="83004416"/>
        <c:scaling>
          <c:orientation val="minMax"/>
          <c:max val="265"/>
          <c:min val="18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0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Femur Robustness vs. 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Robustness!$C$3:$C$230</c:f>
              <c:numCache>
                <c:formatCode>General</c:formatCode>
                <c:ptCount val="22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</c:numCache>
            </c:numRef>
          </c:xVal>
          <c:yVal>
            <c:numRef>
              <c:f>Robustness!$K$3:$K$230</c:f>
              <c:numCache>
                <c:formatCode>General</c:formatCode>
                <c:ptCount val="228"/>
                <c:pt idx="0">
                  <c:v>5.2387387387387383</c:v>
                </c:pt>
                <c:pt idx="1">
                  <c:v>5.3886397608370702</c:v>
                </c:pt>
                <c:pt idx="2">
                  <c:v>5.7946554149085792</c:v>
                </c:pt>
                <c:pt idx="3">
                  <c:v>6.0129310344827589</c:v>
                </c:pt>
                <c:pt idx="4">
                  <c:v>5.5007278020378463</c:v>
                </c:pt>
                <c:pt idx="5">
                  <c:v>5.0196969696969695</c:v>
                </c:pt>
                <c:pt idx="6">
                  <c:v>5.7250712250712255</c:v>
                </c:pt>
                <c:pt idx="7">
                  <c:v>5.2439393939393941</c:v>
                </c:pt>
                <c:pt idx="8">
                  <c:v>5.9272727272727277</c:v>
                </c:pt>
                <c:pt idx="9">
                  <c:v>5.0629800307219668</c:v>
                </c:pt>
                <c:pt idx="10">
                  <c:v>5.4612068965517242</c:v>
                </c:pt>
                <c:pt idx="11">
                  <c:v>5.4541484716157207</c:v>
                </c:pt>
                <c:pt idx="12">
                  <c:v>5.0216450216450212</c:v>
                </c:pt>
                <c:pt idx="13">
                  <c:v>4.9162929745889388</c:v>
                </c:pt>
                <c:pt idx="14">
                  <c:v>5.4298245614035086</c:v>
                </c:pt>
                <c:pt idx="15">
                  <c:v>5.2669683257918551</c:v>
                </c:pt>
                <c:pt idx="16">
                  <c:v>6.02928870292887</c:v>
                </c:pt>
                <c:pt idx="17">
                  <c:v>4.5608011444921317</c:v>
                </c:pt>
                <c:pt idx="18">
                  <c:v>5.3229166666666661</c:v>
                </c:pt>
                <c:pt idx="19">
                  <c:v>5.0191740412979344</c:v>
                </c:pt>
                <c:pt idx="20">
                  <c:v>5.8361344537815123</c:v>
                </c:pt>
                <c:pt idx="21">
                  <c:v>5.807017543859649</c:v>
                </c:pt>
                <c:pt idx="22">
                  <c:v>5.0642201834862384</c:v>
                </c:pt>
                <c:pt idx="23">
                  <c:v>5.6610169491525424</c:v>
                </c:pt>
                <c:pt idx="24">
                  <c:v>5.3406754772393539</c:v>
                </c:pt>
                <c:pt idx="25">
                  <c:v>5.379204892966361</c:v>
                </c:pt>
                <c:pt idx="26">
                  <c:v>5.4482269503546092</c:v>
                </c:pt>
                <c:pt idx="27">
                  <c:v>6.0346320346320343</c:v>
                </c:pt>
                <c:pt idx="28">
                  <c:v>5.1919191919191912</c:v>
                </c:pt>
                <c:pt idx="29">
                  <c:v>4.7881481481481476</c:v>
                </c:pt>
                <c:pt idx="30">
                  <c:v>4.8909090909090907</c:v>
                </c:pt>
                <c:pt idx="31">
                  <c:v>4.8151382823871911</c:v>
                </c:pt>
                <c:pt idx="32">
                  <c:v>5.1891891891891895</c:v>
                </c:pt>
                <c:pt idx="33">
                  <c:v>5.8680555555555554</c:v>
                </c:pt>
                <c:pt idx="34">
                  <c:v>4.9419642857142856</c:v>
                </c:pt>
                <c:pt idx="35">
                  <c:v>5.3477633477633475</c:v>
                </c:pt>
                <c:pt idx="36">
                  <c:v>5.1160058737151246</c:v>
                </c:pt>
                <c:pt idx="37">
                  <c:v>6.1902718168812587</c:v>
                </c:pt>
                <c:pt idx="38">
                  <c:v>5.3681159420289859</c:v>
                </c:pt>
                <c:pt idx="39">
                  <c:v>5.403202328966521</c:v>
                </c:pt>
                <c:pt idx="40">
                  <c:v>5.7647907647907655</c:v>
                </c:pt>
                <c:pt idx="41">
                  <c:v>6.0606060606060606</c:v>
                </c:pt>
                <c:pt idx="42">
                  <c:v>5.5389133627019085</c:v>
                </c:pt>
                <c:pt idx="43">
                  <c:v>5.8916666666666666</c:v>
                </c:pt>
                <c:pt idx="44">
                  <c:v>5.6386430678466075</c:v>
                </c:pt>
                <c:pt idx="45">
                  <c:v>5.6271929824561404</c:v>
                </c:pt>
                <c:pt idx="46">
                  <c:v>5.6108663729809107</c:v>
                </c:pt>
                <c:pt idx="47">
                  <c:v>5.2907153729071537</c:v>
                </c:pt>
                <c:pt idx="48">
                  <c:v>5.8223140495867769</c:v>
                </c:pt>
                <c:pt idx="49">
                  <c:v>5.2108527131782942</c:v>
                </c:pt>
                <c:pt idx="50">
                  <c:v>5.2411674347158215</c:v>
                </c:pt>
                <c:pt idx="51">
                  <c:v>6.0317460317460316</c:v>
                </c:pt>
                <c:pt idx="52">
                  <c:v>5.776234567901235</c:v>
                </c:pt>
                <c:pt idx="53">
                  <c:v>5.3645833333333339</c:v>
                </c:pt>
                <c:pt idx="54">
                  <c:v>5.4104938271604945</c:v>
                </c:pt>
                <c:pt idx="55">
                  <c:v>5.4163027656477434</c:v>
                </c:pt>
                <c:pt idx="56">
                  <c:v>5.3723723723723724</c:v>
                </c:pt>
                <c:pt idx="57">
                  <c:v>5.1159420289855078</c:v>
                </c:pt>
                <c:pt idx="58">
                  <c:v>5.0694444444444446</c:v>
                </c:pt>
                <c:pt idx="59">
                  <c:v>5.2725925925925923</c:v>
                </c:pt>
                <c:pt idx="60">
                  <c:v>5.3985185185185189</c:v>
                </c:pt>
                <c:pt idx="61">
                  <c:v>4.6186440677966099</c:v>
                </c:pt>
                <c:pt idx="62">
                  <c:v>5.6414814814814811</c:v>
                </c:pt>
                <c:pt idx="63">
                  <c:v>5.0180180180180178</c:v>
                </c:pt>
                <c:pt idx="64">
                  <c:v>4.7260273972602738</c:v>
                </c:pt>
                <c:pt idx="65">
                  <c:v>5.333333333333333</c:v>
                </c:pt>
                <c:pt idx="66">
                  <c:v>5.3066037735849054</c:v>
                </c:pt>
                <c:pt idx="67">
                  <c:v>5.2325925925925922</c:v>
                </c:pt>
                <c:pt idx="68">
                  <c:v>4.3035714285714288</c:v>
                </c:pt>
                <c:pt idx="69">
                  <c:v>5.6276276276276276</c:v>
                </c:pt>
                <c:pt idx="70">
                  <c:v>5.3199404761904763</c:v>
                </c:pt>
                <c:pt idx="71">
                  <c:v>5.1101190476190483</c:v>
                </c:pt>
                <c:pt idx="72">
                  <c:v>5.2655367231638417</c:v>
                </c:pt>
                <c:pt idx="73">
                  <c:v>4.4170542635658911</c:v>
                </c:pt>
                <c:pt idx="74">
                  <c:v>5.5342066957787477</c:v>
                </c:pt>
                <c:pt idx="75">
                  <c:v>5.2171253822629966</c:v>
                </c:pt>
                <c:pt idx="76">
                  <c:v>5.5791090629800308</c:v>
                </c:pt>
                <c:pt idx="77">
                  <c:v>4.6814814814814811</c:v>
                </c:pt>
                <c:pt idx="78">
                  <c:v>5.1327433628318584</c:v>
                </c:pt>
                <c:pt idx="79">
                  <c:v>5.437229437229437</c:v>
                </c:pt>
                <c:pt idx="80">
                  <c:v>5.2675635276532145</c:v>
                </c:pt>
                <c:pt idx="81">
                  <c:v>5.7676767676767673</c:v>
                </c:pt>
                <c:pt idx="82">
                  <c:v>4.8618618618618612</c:v>
                </c:pt>
                <c:pt idx="83">
                  <c:v>5.4275037369207766</c:v>
                </c:pt>
                <c:pt idx="84">
                  <c:v>4.8657616892911006</c:v>
                </c:pt>
                <c:pt idx="85">
                  <c:v>5.9864864864864868</c:v>
                </c:pt>
                <c:pt idx="86">
                  <c:v>5.8020833333333339</c:v>
                </c:pt>
                <c:pt idx="87">
                  <c:v>4.6280991735537187</c:v>
                </c:pt>
                <c:pt idx="88">
                  <c:v>5.5944700460829493</c:v>
                </c:pt>
                <c:pt idx="89">
                  <c:v>5.2257100149476825</c:v>
                </c:pt>
                <c:pt idx="90">
                  <c:v>5.4685099846390175</c:v>
                </c:pt>
                <c:pt idx="91">
                  <c:v>5.1904761904761907</c:v>
                </c:pt>
                <c:pt idx="92">
                  <c:v>5.386430678466076</c:v>
                </c:pt>
                <c:pt idx="93">
                  <c:v>3.7687687687687688</c:v>
                </c:pt>
                <c:pt idx="94">
                  <c:v>5.2606060606060598</c:v>
                </c:pt>
                <c:pt idx="95">
                  <c:v>5.4890829694323147</c:v>
                </c:pt>
                <c:pt idx="96">
                  <c:v>5.9846582984658294</c:v>
                </c:pt>
                <c:pt idx="97">
                  <c:v>4.9336349924585212</c:v>
                </c:pt>
                <c:pt idx="98">
                  <c:v>5.0985507246376818</c:v>
                </c:pt>
                <c:pt idx="99">
                  <c:v>4.975254730713246</c:v>
                </c:pt>
                <c:pt idx="100">
                  <c:v>5.4496453900709225</c:v>
                </c:pt>
                <c:pt idx="101">
                  <c:v>5.1273247496423462</c:v>
                </c:pt>
                <c:pt idx="102">
                  <c:v>5.5746164574616452</c:v>
                </c:pt>
                <c:pt idx="103">
                  <c:v>5.1253687315634213</c:v>
                </c:pt>
                <c:pt idx="104">
                  <c:v>5.462555066079295</c:v>
                </c:pt>
                <c:pt idx="105">
                  <c:v>5.5466101694915251</c:v>
                </c:pt>
                <c:pt idx="106">
                  <c:v>5.3547400611620795</c:v>
                </c:pt>
                <c:pt idx="107">
                  <c:v>5.206636500754148</c:v>
                </c:pt>
                <c:pt idx="108">
                  <c:v>5.0790960451977405</c:v>
                </c:pt>
                <c:pt idx="109">
                  <c:v>5.3473980309423341</c:v>
                </c:pt>
                <c:pt idx="110">
                  <c:v>5.7830687830687824</c:v>
                </c:pt>
                <c:pt idx="111">
                  <c:v>5.6244541484716155</c:v>
                </c:pt>
                <c:pt idx="112">
                  <c:v>5.0334788937409032</c:v>
                </c:pt>
                <c:pt idx="113">
                  <c:v>5.5022026431718061</c:v>
                </c:pt>
                <c:pt idx="114">
                  <c:v>4.75</c:v>
                </c:pt>
                <c:pt idx="115">
                  <c:v>5.4298941798941796</c:v>
                </c:pt>
                <c:pt idx="116">
                  <c:v>4.8355167394468701</c:v>
                </c:pt>
                <c:pt idx="117">
                  <c:v>4.8990825688073398</c:v>
                </c:pt>
                <c:pt idx="118">
                  <c:v>5.5550906555090656</c:v>
                </c:pt>
                <c:pt idx="119">
                  <c:v>5.8243430152143851</c:v>
                </c:pt>
                <c:pt idx="120">
                  <c:v>5.8438818565400847</c:v>
                </c:pt>
                <c:pt idx="121">
                  <c:v>5.3151515151515145</c:v>
                </c:pt>
                <c:pt idx="122">
                  <c:v>5.4813278008298756</c:v>
                </c:pt>
                <c:pt idx="123">
                  <c:v>6.1923583662714101</c:v>
                </c:pt>
                <c:pt idx="124">
                  <c:v>5.0655021834061138</c:v>
                </c:pt>
                <c:pt idx="125">
                  <c:v>5.4972222222222218</c:v>
                </c:pt>
                <c:pt idx="126">
                  <c:v>6</c:v>
                </c:pt>
                <c:pt idx="127">
                  <c:v>5.7170370370370369</c:v>
                </c:pt>
                <c:pt idx="128">
                  <c:v>5.4313725490196081</c:v>
                </c:pt>
                <c:pt idx="129">
                  <c:v>6.4287749287749287</c:v>
                </c:pt>
                <c:pt idx="130">
                  <c:v>5.5446428571428568</c:v>
                </c:pt>
                <c:pt idx="131">
                  <c:v>5.6351351351351351</c:v>
                </c:pt>
                <c:pt idx="132">
                  <c:v>5.1363636363636367</c:v>
                </c:pt>
                <c:pt idx="133">
                  <c:v>5.5898617511520738</c:v>
                </c:pt>
                <c:pt idx="134">
                  <c:v>5.372980910425845</c:v>
                </c:pt>
                <c:pt idx="135">
                  <c:v>5.9722222222222223</c:v>
                </c:pt>
                <c:pt idx="136">
                  <c:v>5.8131101813110178</c:v>
                </c:pt>
                <c:pt idx="137">
                  <c:v>5.1687943262411347</c:v>
                </c:pt>
                <c:pt idx="138">
                  <c:v>5.2103703703703701</c:v>
                </c:pt>
                <c:pt idx="139">
                  <c:v>5.7366071428571432</c:v>
                </c:pt>
                <c:pt idx="140">
                  <c:v>6.3765690376569042</c:v>
                </c:pt>
                <c:pt idx="141">
                  <c:v>5.1577380952380949</c:v>
                </c:pt>
                <c:pt idx="142">
                  <c:v>5.4117647058823533</c:v>
                </c:pt>
                <c:pt idx="143">
                  <c:v>6.4772393538913358</c:v>
                </c:pt>
                <c:pt idx="144">
                  <c:v>5.8484848484848486</c:v>
                </c:pt>
                <c:pt idx="145">
                  <c:v>5.31039755351682</c:v>
                </c:pt>
                <c:pt idx="146">
                  <c:v>5.7336244541484715</c:v>
                </c:pt>
                <c:pt idx="147">
                  <c:v>5.799145299145299</c:v>
                </c:pt>
                <c:pt idx="148">
                  <c:v>5.9624819624819621</c:v>
                </c:pt>
                <c:pt idx="149">
                  <c:v>5.339130434782609</c:v>
                </c:pt>
                <c:pt idx="150">
                  <c:v>6.0217391304347823</c:v>
                </c:pt>
                <c:pt idx="151">
                  <c:v>5.7169540229885056</c:v>
                </c:pt>
                <c:pt idx="152">
                  <c:v>5.5272727272727273</c:v>
                </c:pt>
                <c:pt idx="153">
                  <c:v>5.4488304093567246</c:v>
                </c:pt>
                <c:pt idx="154">
                  <c:v>4.9969558599695585</c:v>
                </c:pt>
                <c:pt idx="155">
                  <c:v>5.6594827586206895</c:v>
                </c:pt>
                <c:pt idx="156">
                  <c:v>5.076023391812865</c:v>
                </c:pt>
                <c:pt idx="157">
                  <c:v>4.9698340874811455</c:v>
                </c:pt>
                <c:pt idx="158">
                  <c:v>5.6355932203389827</c:v>
                </c:pt>
                <c:pt idx="159">
                  <c:v>5.27891156462585</c:v>
                </c:pt>
                <c:pt idx="160">
                  <c:v>5.2711111111111109</c:v>
                </c:pt>
                <c:pt idx="161">
                  <c:v>5.1428571428571432</c:v>
                </c:pt>
                <c:pt idx="162">
                  <c:v>5.0815450643776821</c:v>
                </c:pt>
                <c:pt idx="163">
                  <c:v>5.7937219730941703</c:v>
                </c:pt>
                <c:pt idx="164">
                  <c:v>5.2655367231638417</c:v>
                </c:pt>
                <c:pt idx="165">
                  <c:v>5.7054597701149428</c:v>
                </c:pt>
                <c:pt idx="166">
                  <c:v>5.5840707964601766</c:v>
                </c:pt>
                <c:pt idx="167">
                  <c:v>5.2081513828238721</c:v>
                </c:pt>
                <c:pt idx="168">
                  <c:v>5.311627906976744</c:v>
                </c:pt>
                <c:pt idx="169">
                  <c:v>5.822603719599428</c:v>
                </c:pt>
                <c:pt idx="170">
                  <c:v>5.4357798165137616</c:v>
                </c:pt>
                <c:pt idx="171">
                  <c:v>5.1226415094339623</c:v>
                </c:pt>
                <c:pt idx="172">
                  <c:v>5.3055555555555554</c:v>
                </c:pt>
                <c:pt idx="173">
                  <c:v>5.333333333333333</c:v>
                </c:pt>
                <c:pt idx="174">
                  <c:v>5.1154970760233915</c:v>
                </c:pt>
                <c:pt idx="175">
                  <c:v>5.3517665130568357</c:v>
                </c:pt>
                <c:pt idx="176">
                  <c:v>5.8821705426356594</c:v>
                </c:pt>
                <c:pt idx="177">
                  <c:v>5.4020467836257318</c:v>
                </c:pt>
                <c:pt idx="178">
                  <c:v>5.7152777777777777</c:v>
                </c:pt>
                <c:pt idx="179">
                  <c:v>5.7076271186440675</c:v>
                </c:pt>
                <c:pt idx="180">
                  <c:v>5.36150234741784</c:v>
                </c:pt>
                <c:pt idx="181">
                  <c:v>5.6336336336336341</c:v>
                </c:pt>
                <c:pt idx="182">
                  <c:v>6.2644628099173554</c:v>
                </c:pt>
                <c:pt idx="183">
                  <c:v>5.2100456621004563</c:v>
                </c:pt>
                <c:pt idx="184">
                  <c:v>5.6026200873362448</c:v>
                </c:pt>
                <c:pt idx="185">
                  <c:v>5.4603825136612016</c:v>
                </c:pt>
                <c:pt idx="186">
                  <c:v>5.7247023809523805</c:v>
                </c:pt>
                <c:pt idx="187">
                  <c:v>5.1613394216133939</c:v>
                </c:pt>
                <c:pt idx="188">
                  <c:v>5.7352941176470589</c:v>
                </c:pt>
                <c:pt idx="189">
                  <c:v>5.2308802308802305</c:v>
                </c:pt>
                <c:pt idx="190">
                  <c:v>5.4033613445378155</c:v>
                </c:pt>
                <c:pt idx="191">
                  <c:v>5.4865248226950349</c:v>
                </c:pt>
                <c:pt idx="192">
                  <c:v>6.02928870292887</c:v>
                </c:pt>
                <c:pt idx="193">
                  <c:v>4.8258258258258255</c:v>
                </c:pt>
                <c:pt idx="194">
                  <c:v>4.8888888888888893</c:v>
                </c:pt>
                <c:pt idx="195">
                  <c:v>5.3201754385964914</c:v>
                </c:pt>
                <c:pt idx="196">
                  <c:v>5.2140804597701154</c:v>
                </c:pt>
                <c:pt idx="197">
                  <c:v>5.2850678733031673</c:v>
                </c:pt>
                <c:pt idx="198">
                  <c:v>5.5035161744022503</c:v>
                </c:pt>
                <c:pt idx="199">
                  <c:v>5.9134751773049645</c:v>
                </c:pt>
                <c:pt idx="200">
                  <c:v>5.0573152337858227</c:v>
                </c:pt>
                <c:pt idx="201">
                  <c:v>5.8946666666666667</c:v>
                </c:pt>
                <c:pt idx="202">
                  <c:v>5.1504424778761058</c:v>
                </c:pt>
                <c:pt idx="203">
                  <c:v>5.6511954992967652</c:v>
                </c:pt>
                <c:pt idx="204">
                  <c:v>5.1887905604719764</c:v>
                </c:pt>
                <c:pt idx="205">
                  <c:v>5.488795518207283</c:v>
                </c:pt>
                <c:pt idx="206">
                  <c:v>5.5418381344307273</c:v>
                </c:pt>
                <c:pt idx="207">
                  <c:v>5.8306010928961749</c:v>
                </c:pt>
                <c:pt idx="208">
                  <c:v>5.6177777777777775</c:v>
                </c:pt>
                <c:pt idx="209">
                  <c:v>5.3171390013495277</c:v>
                </c:pt>
                <c:pt idx="210">
                  <c:v>6.0255319148936168</c:v>
                </c:pt>
                <c:pt idx="211">
                  <c:v>5.2581560283687949</c:v>
                </c:pt>
                <c:pt idx="212">
                  <c:v>4.5785609397944196</c:v>
                </c:pt>
                <c:pt idx="213">
                  <c:v>5.5161290322580649</c:v>
                </c:pt>
                <c:pt idx="214">
                  <c:v>5.9686609686609691</c:v>
                </c:pt>
                <c:pt idx="215">
                  <c:v>4.894273127753304</c:v>
                </c:pt>
                <c:pt idx="216">
                  <c:v>5.9867197875166003</c:v>
                </c:pt>
                <c:pt idx="217">
                  <c:v>6.0960000000000001</c:v>
                </c:pt>
                <c:pt idx="218">
                  <c:v>5.65</c:v>
                </c:pt>
                <c:pt idx="219">
                  <c:v>4.9107391910739198</c:v>
                </c:pt>
                <c:pt idx="220">
                  <c:v>5.2434782608695656</c:v>
                </c:pt>
                <c:pt idx="221">
                  <c:v>5.6452074391988551</c:v>
                </c:pt>
                <c:pt idx="222">
                  <c:v>5.3778735632183912</c:v>
                </c:pt>
                <c:pt idx="223">
                  <c:v>5.2666666666666666</c:v>
                </c:pt>
                <c:pt idx="224">
                  <c:v>5.1935953420669572</c:v>
                </c:pt>
                <c:pt idx="225">
                  <c:v>5.4221251819505101</c:v>
                </c:pt>
                <c:pt idx="226">
                  <c:v>5.6216596343178615</c:v>
                </c:pt>
                <c:pt idx="227">
                  <c:v>5.0762331838565027</c:v>
                </c:pt>
              </c:numCache>
            </c:numRef>
          </c:yVal>
          <c:smooth val="0"/>
        </c:ser>
        <c:ser>
          <c:idx val="1"/>
          <c:order val="1"/>
          <c:tx>
            <c:v>"Median"</c:v>
          </c:tx>
          <c:spPr>
            <a:ln w="28575">
              <a:noFill/>
            </a:ln>
          </c:spPr>
          <c:marker>
            <c:symbol val="square"/>
            <c:size val="12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Robustness!$C$237:$C$241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Robustness!$K$237:$K$241</c:f>
              <c:numCache>
                <c:formatCode>0.00</c:formatCode>
                <c:ptCount val="5"/>
                <c:pt idx="0">
                  <c:v>5.3959210449017956</c:v>
                </c:pt>
                <c:pt idx="1">
                  <c:v>5.2895981830887493</c:v>
                </c:pt>
                <c:pt idx="2">
                  <c:v>5.0985507246376818</c:v>
                </c:pt>
                <c:pt idx="3">
                  <c:v>5.4423051129352427</c:v>
                </c:pt>
                <c:pt idx="4">
                  <c:v>5.488795518207283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6016"/>
        <c:axId val="77006720"/>
      </c:scatterChart>
      <c:valAx>
        <c:axId val="72646016"/>
        <c:scaling>
          <c:orientation val="maxMin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06720"/>
        <c:crosses val="autoZero"/>
        <c:crossBetween val="midCat"/>
      </c:valAx>
      <c:valAx>
        <c:axId val="77006720"/>
        <c:scaling>
          <c:orientation val="minMax"/>
          <c:min val="3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 (Dimensionless)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64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Femur Length vs. 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74607275400023E-2"/>
          <c:y val="0.14725274725274726"/>
          <c:w val="0.87830801286067306"/>
          <c:h val="0.7076923076923077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Sheet3!$C$3:$C$230</c:f>
              <c:numCache>
                <c:formatCode>General</c:formatCode>
                <c:ptCount val="22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</c:numCache>
            </c:numRef>
          </c:xVal>
          <c:yVal>
            <c:numRef>
              <c:f>Sheet3!$D$3:$D$230</c:f>
              <c:numCache>
                <c:formatCode>General</c:formatCode>
                <c:ptCount val="228"/>
                <c:pt idx="0">
                  <c:v>222</c:v>
                </c:pt>
                <c:pt idx="1">
                  <c:v>223</c:v>
                </c:pt>
                <c:pt idx="2">
                  <c:v>237</c:v>
                </c:pt>
                <c:pt idx="3">
                  <c:v>232</c:v>
                </c:pt>
                <c:pt idx="4">
                  <c:v>229</c:v>
                </c:pt>
                <c:pt idx="5">
                  <c:v>220</c:v>
                </c:pt>
                <c:pt idx="6">
                  <c:v>234</c:v>
                </c:pt>
                <c:pt idx="7">
                  <c:v>220</c:v>
                </c:pt>
                <c:pt idx="8">
                  <c:v>220</c:v>
                </c:pt>
                <c:pt idx="9">
                  <c:v>217</c:v>
                </c:pt>
                <c:pt idx="10">
                  <c:v>232</c:v>
                </c:pt>
                <c:pt idx="11">
                  <c:v>229</c:v>
                </c:pt>
                <c:pt idx="12">
                  <c:v>231</c:v>
                </c:pt>
                <c:pt idx="13">
                  <c:v>223</c:v>
                </c:pt>
                <c:pt idx="14">
                  <c:v>228</c:v>
                </c:pt>
                <c:pt idx="15">
                  <c:v>221</c:v>
                </c:pt>
                <c:pt idx="16">
                  <c:v>239</c:v>
                </c:pt>
                <c:pt idx="17">
                  <c:v>233</c:v>
                </c:pt>
                <c:pt idx="18">
                  <c:v>224</c:v>
                </c:pt>
                <c:pt idx="19">
                  <c:v>226</c:v>
                </c:pt>
                <c:pt idx="20">
                  <c:v>238</c:v>
                </c:pt>
                <c:pt idx="21">
                  <c:v>228</c:v>
                </c:pt>
                <c:pt idx="22">
                  <c:v>218</c:v>
                </c:pt>
                <c:pt idx="23">
                  <c:v>236</c:v>
                </c:pt>
                <c:pt idx="24">
                  <c:v>227</c:v>
                </c:pt>
                <c:pt idx="25">
                  <c:v>218</c:v>
                </c:pt>
                <c:pt idx="26">
                  <c:v>235</c:v>
                </c:pt>
                <c:pt idx="27">
                  <c:v>231</c:v>
                </c:pt>
                <c:pt idx="28">
                  <c:v>231</c:v>
                </c:pt>
                <c:pt idx="29">
                  <c:v>225</c:v>
                </c:pt>
                <c:pt idx="30">
                  <c:v>220</c:v>
                </c:pt>
                <c:pt idx="31">
                  <c:v>229</c:v>
                </c:pt>
                <c:pt idx="32">
                  <c:v>222</c:v>
                </c:pt>
                <c:pt idx="33">
                  <c:v>240</c:v>
                </c:pt>
                <c:pt idx="34">
                  <c:v>224</c:v>
                </c:pt>
                <c:pt idx="35">
                  <c:v>231</c:v>
                </c:pt>
                <c:pt idx="36">
                  <c:v>227</c:v>
                </c:pt>
                <c:pt idx="37">
                  <c:v>233</c:v>
                </c:pt>
                <c:pt idx="38">
                  <c:v>230</c:v>
                </c:pt>
                <c:pt idx="39">
                  <c:v>229</c:v>
                </c:pt>
                <c:pt idx="40">
                  <c:v>231</c:v>
                </c:pt>
                <c:pt idx="41">
                  <c:v>242</c:v>
                </c:pt>
                <c:pt idx="42">
                  <c:v>227</c:v>
                </c:pt>
                <c:pt idx="43">
                  <c:v>240</c:v>
                </c:pt>
                <c:pt idx="44">
                  <c:v>226</c:v>
                </c:pt>
                <c:pt idx="45">
                  <c:v>228</c:v>
                </c:pt>
                <c:pt idx="46">
                  <c:v>227</c:v>
                </c:pt>
                <c:pt idx="47">
                  <c:v>219</c:v>
                </c:pt>
                <c:pt idx="48">
                  <c:v>242</c:v>
                </c:pt>
                <c:pt idx="49">
                  <c:v>215</c:v>
                </c:pt>
                <c:pt idx="50">
                  <c:v>217</c:v>
                </c:pt>
                <c:pt idx="51">
                  <c:v>231</c:v>
                </c:pt>
                <c:pt idx="52">
                  <c:v>216</c:v>
                </c:pt>
                <c:pt idx="53">
                  <c:v>224</c:v>
                </c:pt>
                <c:pt idx="54">
                  <c:v>216</c:v>
                </c:pt>
                <c:pt idx="55">
                  <c:v>229</c:v>
                </c:pt>
                <c:pt idx="56">
                  <c:v>222</c:v>
                </c:pt>
                <c:pt idx="57">
                  <c:v>230</c:v>
                </c:pt>
                <c:pt idx="58">
                  <c:v>216</c:v>
                </c:pt>
                <c:pt idx="59">
                  <c:v>225</c:v>
                </c:pt>
                <c:pt idx="60">
                  <c:v>225</c:v>
                </c:pt>
                <c:pt idx="61">
                  <c:v>236</c:v>
                </c:pt>
                <c:pt idx="62">
                  <c:v>225</c:v>
                </c:pt>
                <c:pt idx="63">
                  <c:v>222</c:v>
                </c:pt>
                <c:pt idx="64">
                  <c:v>219</c:v>
                </c:pt>
                <c:pt idx="65">
                  <c:v>223</c:v>
                </c:pt>
                <c:pt idx="66">
                  <c:v>212</c:v>
                </c:pt>
                <c:pt idx="67">
                  <c:v>225</c:v>
                </c:pt>
                <c:pt idx="68">
                  <c:v>224</c:v>
                </c:pt>
                <c:pt idx="69">
                  <c:v>222</c:v>
                </c:pt>
                <c:pt idx="70">
                  <c:v>224</c:v>
                </c:pt>
                <c:pt idx="71">
                  <c:v>224</c:v>
                </c:pt>
                <c:pt idx="72">
                  <c:v>236</c:v>
                </c:pt>
                <c:pt idx="73">
                  <c:v>215</c:v>
                </c:pt>
                <c:pt idx="74">
                  <c:v>229</c:v>
                </c:pt>
                <c:pt idx="75">
                  <c:v>218</c:v>
                </c:pt>
                <c:pt idx="76">
                  <c:v>217</c:v>
                </c:pt>
                <c:pt idx="77">
                  <c:v>225</c:v>
                </c:pt>
                <c:pt idx="78">
                  <c:v>226</c:v>
                </c:pt>
                <c:pt idx="79">
                  <c:v>231</c:v>
                </c:pt>
                <c:pt idx="80">
                  <c:v>223</c:v>
                </c:pt>
                <c:pt idx="81">
                  <c:v>231</c:v>
                </c:pt>
                <c:pt idx="82">
                  <c:v>222</c:v>
                </c:pt>
                <c:pt idx="83">
                  <c:v>223</c:v>
                </c:pt>
                <c:pt idx="84">
                  <c:v>221</c:v>
                </c:pt>
                <c:pt idx="85">
                  <c:v>222</c:v>
                </c:pt>
                <c:pt idx="86">
                  <c:v>224</c:v>
                </c:pt>
                <c:pt idx="87">
                  <c:v>242</c:v>
                </c:pt>
                <c:pt idx="88">
                  <c:v>217</c:v>
                </c:pt>
                <c:pt idx="89">
                  <c:v>223</c:v>
                </c:pt>
                <c:pt idx="90">
                  <c:v>217</c:v>
                </c:pt>
                <c:pt idx="91">
                  <c:v>231</c:v>
                </c:pt>
                <c:pt idx="92">
                  <c:v>226</c:v>
                </c:pt>
                <c:pt idx="93">
                  <c:v>222</c:v>
                </c:pt>
                <c:pt idx="94">
                  <c:v>220</c:v>
                </c:pt>
                <c:pt idx="95">
                  <c:v>229</c:v>
                </c:pt>
                <c:pt idx="96">
                  <c:v>239</c:v>
                </c:pt>
                <c:pt idx="97">
                  <c:v>221</c:v>
                </c:pt>
                <c:pt idx="98">
                  <c:v>230</c:v>
                </c:pt>
                <c:pt idx="99">
                  <c:v>229</c:v>
                </c:pt>
                <c:pt idx="100">
                  <c:v>235</c:v>
                </c:pt>
                <c:pt idx="101">
                  <c:v>233</c:v>
                </c:pt>
                <c:pt idx="102">
                  <c:v>239</c:v>
                </c:pt>
                <c:pt idx="103">
                  <c:v>226</c:v>
                </c:pt>
                <c:pt idx="104">
                  <c:v>227</c:v>
                </c:pt>
                <c:pt idx="105">
                  <c:v>236</c:v>
                </c:pt>
                <c:pt idx="106">
                  <c:v>218</c:v>
                </c:pt>
                <c:pt idx="107">
                  <c:v>221</c:v>
                </c:pt>
                <c:pt idx="108">
                  <c:v>236</c:v>
                </c:pt>
                <c:pt idx="109">
                  <c:v>237</c:v>
                </c:pt>
                <c:pt idx="110">
                  <c:v>252</c:v>
                </c:pt>
                <c:pt idx="111">
                  <c:v>229</c:v>
                </c:pt>
                <c:pt idx="112">
                  <c:v>229</c:v>
                </c:pt>
                <c:pt idx="113">
                  <c:v>227</c:v>
                </c:pt>
                <c:pt idx="114">
                  <c:v>224</c:v>
                </c:pt>
                <c:pt idx="115">
                  <c:v>252</c:v>
                </c:pt>
                <c:pt idx="116">
                  <c:v>229</c:v>
                </c:pt>
                <c:pt idx="117">
                  <c:v>218</c:v>
                </c:pt>
                <c:pt idx="118">
                  <c:v>239</c:v>
                </c:pt>
                <c:pt idx="119">
                  <c:v>241</c:v>
                </c:pt>
                <c:pt idx="120">
                  <c:v>237</c:v>
                </c:pt>
                <c:pt idx="121">
                  <c:v>220</c:v>
                </c:pt>
                <c:pt idx="122">
                  <c:v>241</c:v>
                </c:pt>
                <c:pt idx="123">
                  <c:v>253</c:v>
                </c:pt>
                <c:pt idx="124">
                  <c:v>229</c:v>
                </c:pt>
                <c:pt idx="125">
                  <c:v>240</c:v>
                </c:pt>
                <c:pt idx="126">
                  <c:v>237</c:v>
                </c:pt>
                <c:pt idx="127">
                  <c:v>225</c:v>
                </c:pt>
                <c:pt idx="128">
                  <c:v>238</c:v>
                </c:pt>
                <c:pt idx="129">
                  <c:v>234</c:v>
                </c:pt>
                <c:pt idx="130">
                  <c:v>224</c:v>
                </c:pt>
                <c:pt idx="131">
                  <c:v>222</c:v>
                </c:pt>
                <c:pt idx="132">
                  <c:v>220</c:v>
                </c:pt>
                <c:pt idx="133">
                  <c:v>217</c:v>
                </c:pt>
                <c:pt idx="134">
                  <c:v>227</c:v>
                </c:pt>
                <c:pt idx="135">
                  <c:v>228</c:v>
                </c:pt>
                <c:pt idx="136">
                  <c:v>239</c:v>
                </c:pt>
                <c:pt idx="137">
                  <c:v>235</c:v>
                </c:pt>
                <c:pt idx="138">
                  <c:v>225</c:v>
                </c:pt>
                <c:pt idx="139">
                  <c:v>224</c:v>
                </c:pt>
                <c:pt idx="140">
                  <c:v>239</c:v>
                </c:pt>
                <c:pt idx="141">
                  <c:v>224</c:v>
                </c:pt>
                <c:pt idx="142">
                  <c:v>221</c:v>
                </c:pt>
                <c:pt idx="143">
                  <c:v>227</c:v>
                </c:pt>
                <c:pt idx="144">
                  <c:v>231</c:v>
                </c:pt>
                <c:pt idx="145">
                  <c:v>218</c:v>
                </c:pt>
                <c:pt idx="146">
                  <c:v>229</c:v>
                </c:pt>
                <c:pt idx="147">
                  <c:v>234</c:v>
                </c:pt>
                <c:pt idx="148">
                  <c:v>231</c:v>
                </c:pt>
                <c:pt idx="149">
                  <c:v>230</c:v>
                </c:pt>
                <c:pt idx="150">
                  <c:v>230</c:v>
                </c:pt>
                <c:pt idx="151">
                  <c:v>232</c:v>
                </c:pt>
                <c:pt idx="152">
                  <c:v>220</c:v>
                </c:pt>
                <c:pt idx="153">
                  <c:v>228</c:v>
                </c:pt>
                <c:pt idx="154">
                  <c:v>219</c:v>
                </c:pt>
                <c:pt idx="155">
                  <c:v>232</c:v>
                </c:pt>
                <c:pt idx="156">
                  <c:v>228</c:v>
                </c:pt>
                <c:pt idx="157">
                  <c:v>221</c:v>
                </c:pt>
                <c:pt idx="158">
                  <c:v>236</c:v>
                </c:pt>
                <c:pt idx="159">
                  <c:v>245</c:v>
                </c:pt>
                <c:pt idx="160">
                  <c:v>225</c:v>
                </c:pt>
                <c:pt idx="161">
                  <c:v>231</c:v>
                </c:pt>
                <c:pt idx="162">
                  <c:v>233</c:v>
                </c:pt>
                <c:pt idx="163">
                  <c:v>223</c:v>
                </c:pt>
                <c:pt idx="164">
                  <c:v>236</c:v>
                </c:pt>
                <c:pt idx="165">
                  <c:v>232</c:v>
                </c:pt>
                <c:pt idx="166">
                  <c:v>226</c:v>
                </c:pt>
                <c:pt idx="167">
                  <c:v>229</c:v>
                </c:pt>
                <c:pt idx="168">
                  <c:v>215</c:v>
                </c:pt>
                <c:pt idx="169">
                  <c:v>233</c:v>
                </c:pt>
                <c:pt idx="170">
                  <c:v>218</c:v>
                </c:pt>
                <c:pt idx="171">
                  <c:v>212</c:v>
                </c:pt>
                <c:pt idx="172">
                  <c:v>216</c:v>
                </c:pt>
                <c:pt idx="173">
                  <c:v>234</c:v>
                </c:pt>
                <c:pt idx="174">
                  <c:v>228</c:v>
                </c:pt>
                <c:pt idx="175">
                  <c:v>217</c:v>
                </c:pt>
                <c:pt idx="176">
                  <c:v>215</c:v>
                </c:pt>
                <c:pt idx="177">
                  <c:v>228</c:v>
                </c:pt>
                <c:pt idx="178">
                  <c:v>240</c:v>
                </c:pt>
                <c:pt idx="179">
                  <c:v>236</c:v>
                </c:pt>
                <c:pt idx="180">
                  <c:v>213</c:v>
                </c:pt>
                <c:pt idx="181">
                  <c:v>222</c:v>
                </c:pt>
                <c:pt idx="182">
                  <c:v>242</c:v>
                </c:pt>
                <c:pt idx="183">
                  <c:v>219</c:v>
                </c:pt>
                <c:pt idx="184">
                  <c:v>229</c:v>
                </c:pt>
                <c:pt idx="185">
                  <c:v>244</c:v>
                </c:pt>
                <c:pt idx="186">
                  <c:v>224</c:v>
                </c:pt>
                <c:pt idx="187">
                  <c:v>219</c:v>
                </c:pt>
                <c:pt idx="188">
                  <c:v>238</c:v>
                </c:pt>
                <c:pt idx="189">
                  <c:v>231</c:v>
                </c:pt>
                <c:pt idx="190">
                  <c:v>238</c:v>
                </c:pt>
                <c:pt idx="191">
                  <c:v>235</c:v>
                </c:pt>
                <c:pt idx="192">
                  <c:v>239</c:v>
                </c:pt>
                <c:pt idx="193">
                  <c:v>222</c:v>
                </c:pt>
                <c:pt idx="194">
                  <c:v>219</c:v>
                </c:pt>
                <c:pt idx="195">
                  <c:v>228</c:v>
                </c:pt>
                <c:pt idx="196">
                  <c:v>232</c:v>
                </c:pt>
                <c:pt idx="197">
                  <c:v>221</c:v>
                </c:pt>
                <c:pt idx="198">
                  <c:v>237</c:v>
                </c:pt>
                <c:pt idx="199">
                  <c:v>235</c:v>
                </c:pt>
                <c:pt idx="200">
                  <c:v>221</c:v>
                </c:pt>
                <c:pt idx="201">
                  <c:v>250</c:v>
                </c:pt>
                <c:pt idx="202">
                  <c:v>226</c:v>
                </c:pt>
                <c:pt idx="203">
                  <c:v>237</c:v>
                </c:pt>
                <c:pt idx="204">
                  <c:v>226</c:v>
                </c:pt>
                <c:pt idx="205">
                  <c:v>238</c:v>
                </c:pt>
                <c:pt idx="206">
                  <c:v>243</c:v>
                </c:pt>
                <c:pt idx="207">
                  <c:v>244</c:v>
                </c:pt>
                <c:pt idx="208">
                  <c:v>225</c:v>
                </c:pt>
                <c:pt idx="209">
                  <c:v>247</c:v>
                </c:pt>
                <c:pt idx="210">
                  <c:v>235</c:v>
                </c:pt>
                <c:pt idx="211">
                  <c:v>235</c:v>
                </c:pt>
                <c:pt idx="212">
                  <c:v>227</c:v>
                </c:pt>
                <c:pt idx="213">
                  <c:v>248</c:v>
                </c:pt>
                <c:pt idx="214">
                  <c:v>234</c:v>
                </c:pt>
                <c:pt idx="215">
                  <c:v>227</c:v>
                </c:pt>
                <c:pt idx="216">
                  <c:v>251</c:v>
                </c:pt>
                <c:pt idx="217">
                  <c:v>250</c:v>
                </c:pt>
                <c:pt idx="218">
                  <c:v>240</c:v>
                </c:pt>
                <c:pt idx="219">
                  <c:v>239</c:v>
                </c:pt>
                <c:pt idx="220">
                  <c:v>230</c:v>
                </c:pt>
                <c:pt idx="221">
                  <c:v>233</c:v>
                </c:pt>
                <c:pt idx="222">
                  <c:v>232</c:v>
                </c:pt>
                <c:pt idx="223">
                  <c:v>230</c:v>
                </c:pt>
                <c:pt idx="224">
                  <c:v>229</c:v>
                </c:pt>
                <c:pt idx="225">
                  <c:v>229</c:v>
                </c:pt>
                <c:pt idx="226">
                  <c:v>237</c:v>
                </c:pt>
                <c:pt idx="227">
                  <c:v>223</c:v>
                </c:pt>
              </c:numCache>
            </c:numRef>
          </c:yVal>
          <c:smooth val="0"/>
        </c:ser>
        <c:ser>
          <c:idx val="1"/>
          <c:order val="1"/>
          <c:tx>
            <c:v>Median</c:v>
          </c:tx>
          <c:spPr>
            <a:ln w="28575">
              <a:noFill/>
            </a:ln>
          </c:spPr>
          <c:marker>
            <c:symbol val="square"/>
            <c:size val="12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Sheet3!$C$237:$C$241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Sheet3!$D$237:$D$241</c:f>
              <c:numCache>
                <c:formatCode>General</c:formatCode>
                <c:ptCount val="5"/>
                <c:pt idx="0">
                  <c:v>228</c:v>
                </c:pt>
                <c:pt idx="1">
                  <c:v>223.5</c:v>
                </c:pt>
                <c:pt idx="2">
                  <c:v>230</c:v>
                </c:pt>
                <c:pt idx="3">
                  <c:v>229</c:v>
                </c:pt>
                <c:pt idx="4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6528"/>
        <c:axId val="96526720"/>
      </c:scatterChart>
      <c:valAx>
        <c:axId val="964865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26720"/>
        <c:crosses val="autoZero"/>
        <c:crossBetween val="midCat"/>
      </c:valAx>
      <c:valAx>
        <c:axId val="96526720"/>
        <c:scaling>
          <c:orientation val="minMax"/>
          <c:max val="275"/>
          <c:min val="18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Femur Length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4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213</xdr:row>
      <xdr:rowOff>47625</xdr:rowOff>
    </xdr:from>
    <xdr:to>
      <xdr:col>21</xdr:col>
      <xdr:colOff>866775</xdr:colOff>
      <xdr:row>243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561975</xdr:colOff>
      <xdr:row>12</xdr:row>
      <xdr:rowOff>142875</xdr:rowOff>
    </xdr:from>
    <xdr:to>
      <xdr:col>32</xdr:col>
      <xdr:colOff>238125</xdr:colOff>
      <xdr:row>42</xdr:row>
      <xdr:rowOff>85725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6</xdr:row>
      <xdr:rowOff>85725</xdr:rowOff>
    </xdr:from>
    <xdr:to>
      <xdr:col>19</xdr:col>
      <xdr:colOff>914400</xdr:colOff>
      <xdr:row>33</xdr:row>
      <xdr:rowOff>47625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abSelected="1" view="pageLayout" workbookViewId="0">
      <selection sqref="A1:J1"/>
    </sheetView>
  </sheetViews>
  <sheetFormatPr defaultColWidth="10.75" defaultRowHeight="12.75" x14ac:dyDescent="0.2"/>
  <cols>
    <col min="1" max="1" width="11.75" style="1" bestFit="1" customWidth="1"/>
    <col min="2" max="2" width="5.375" style="1" bestFit="1" customWidth="1"/>
    <col min="3" max="3" width="3.875" style="1" bestFit="1" customWidth="1"/>
    <col min="4" max="4" width="8.875" style="1" bestFit="1" customWidth="1"/>
    <col min="5" max="5" width="6" style="1" bestFit="1" customWidth="1"/>
    <col min="6" max="6" width="5.75" style="1" bestFit="1" customWidth="1"/>
    <col min="7" max="7" width="6.25" style="1" bestFit="1" customWidth="1"/>
    <col min="8" max="9" width="5.875" style="1" bestFit="1" customWidth="1"/>
    <col min="10" max="10" width="5.625" style="1" bestFit="1" customWidth="1"/>
    <col min="11" max="11" width="3.125" style="1" customWidth="1"/>
    <col min="12" max="16384" width="10.75" style="1"/>
  </cols>
  <sheetData>
    <row r="1" spans="1:10" x14ac:dyDescent="0.2">
      <c r="A1" s="1" t="s">
        <v>185</v>
      </c>
      <c r="B1" s="1" t="s">
        <v>233</v>
      </c>
      <c r="C1" s="1" t="s">
        <v>239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3" spans="1:10" x14ac:dyDescent="0.2">
      <c r="A3" s="1" t="s">
        <v>325</v>
      </c>
      <c r="B3" s="1">
        <v>3</v>
      </c>
      <c r="C3" s="1" t="s">
        <v>326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 t="s">
        <v>242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 t="s">
        <v>240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 t="s">
        <v>240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 t="s">
        <v>240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 t="s">
        <v>240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 t="s">
        <v>240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 t="s">
        <v>157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 t="s">
        <v>240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 t="s">
        <v>240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 t="s">
        <v>240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 t="s">
        <v>240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 t="s">
        <v>242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 t="s">
        <v>240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 t="s">
        <v>242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 t="s">
        <v>242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 t="s">
        <v>240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 t="s">
        <v>242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 t="s">
        <v>242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 t="s">
        <v>242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 t="s">
        <v>242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 t="s">
        <v>242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 t="s">
        <v>242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 t="s">
        <v>242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 t="s">
        <v>157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 t="s">
        <v>174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 t="s">
        <v>174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 t="s">
        <v>174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 t="s">
        <v>284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 t="s">
        <v>174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 t="s">
        <v>174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 t="s">
        <v>174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 t="s">
        <v>174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 t="s">
        <v>174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 t="s">
        <v>174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 t="s">
        <v>246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 t="s">
        <v>174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 t="s">
        <v>174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 t="s">
        <v>174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 t="s">
        <v>246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 t="s">
        <v>174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 t="s">
        <v>174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 t="s">
        <v>246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 t="s">
        <v>174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 t="s">
        <v>174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 t="s">
        <v>246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2" x14ac:dyDescent="0.2">
      <c r="A49" s="1" t="s">
        <v>137</v>
      </c>
      <c r="B49" s="1">
        <v>3</v>
      </c>
      <c r="C49" s="1" t="s">
        <v>174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2" x14ac:dyDescent="0.2">
      <c r="A50" s="1" t="s">
        <v>138</v>
      </c>
      <c r="B50" s="1">
        <v>3</v>
      </c>
      <c r="C50" s="1" t="s">
        <v>171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2" x14ac:dyDescent="0.2">
      <c r="A51" s="1" t="s">
        <v>139</v>
      </c>
      <c r="B51" s="1">
        <v>3</v>
      </c>
      <c r="C51" s="1" t="s">
        <v>174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2" x14ac:dyDescent="0.2">
      <c r="A52" s="1" t="s">
        <v>140</v>
      </c>
      <c r="B52" s="1">
        <v>3</v>
      </c>
      <c r="C52" s="1" t="s">
        <v>174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2" x14ac:dyDescent="0.2">
      <c r="A53" s="1" t="s">
        <v>253</v>
      </c>
      <c r="B53" s="1">
        <v>9</v>
      </c>
      <c r="C53" s="1" t="s">
        <v>254</v>
      </c>
      <c r="D53" s="1">
        <v>210</v>
      </c>
      <c r="E53" s="1">
        <v>45</v>
      </c>
      <c r="F53" s="1">
        <v>32</v>
      </c>
      <c r="G53" s="1">
        <v>20</v>
      </c>
      <c r="H53" s="1">
        <v>19</v>
      </c>
      <c r="I53" s="1">
        <v>55</v>
      </c>
      <c r="J53" s="1">
        <v>26</v>
      </c>
    </row>
    <row r="54" spans="1:12" x14ac:dyDescent="0.2">
      <c r="A54" s="1" t="s">
        <v>238</v>
      </c>
      <c r="B54" s="1">
        <v>13</v>
      </c>
      <c r="C54" s="1" t="s">
        <v>240</v>
      </c>
      <c r="D54" s="1">
        <v>217</v>
      </c>
      <c r="E54" s="1">
        <v>44</v>
      </c>
      <c r="F54" s="1">
        <v>32</v>
      </c>
      <c r="G54" s="1">
        <v>20</v>
      </c>
      <c r="H54" s="1">
        <v>19</v>
      </c>
      <c r="I54" s="1">
        <v>58</v>
      </c>
      <c r="J54" s="1">
        <v>28</v>
      </c>
      <c r="L54" s="1" t="s">
        <v>37</v>
      </c>
    </row>
    <row r="55" spans="1:12" x14ac:dyDescent="0.2">
      <c r="A55" s="1" t="s">
        <v>241</v>
      </c>
      <c r="B55" s="1">
        <v>13</v>
      </c>
      <c r="C55" s="1" t="s">
        <v>242</v>
      </c>
      <c r="D55" s="1">
        <v>231</v>
      </c>
      <c r="E55" s="1">
        <v>50</v>
      </c>
      <c r="F55" s="1">
        <v>37</v>
      </c>
      <c r="G55" s="1">
        <v>20</v>
      </c>
      <c r="H55" s="1">
        <v>19</v>
      </c>
      <c r="I55" s="1">
        <v>65</v>
      </c>
      <c r="J55" s="1">
        <v>30</v>
      </c>
    </row>
    <row r="56" spans="1:12" x14ac:dyDescent="0.2">
      <c r="A56" s="1" t="s">
        <v>156</v>
      </c>
      <c r="B56" s="1">
        <v>13</v>
      </c>
      <c r="C56" s="1" t="s">
        <v>157</v>
      </c>
      <c r="D56" s="1">
        <v>216</v>
      </c>
      <c r="E56" s="1">
        <v>47</v>
      </c>
      <c r="F56" s="1">
        <v>36</v>
      </c>
      <c r="G56" s="1">
        <v>21</v>
      </c>
      <c r="H56" s="1">
        <v>19</v>
      </c>
      <c r="I56" s="1">
        <v>59</v>
      </c>
      <c r="J56" s="1">
        <v>28</v>
      </c>
    </row>
    <row r="57" spans="1:12" x14ac:dyDescent="0.2">
      <c r="A57" s="1" t="s">
        <v>148</v>
      </c>
      <c r="B57" s="1">
        <v>13</v>
      </c>
      <c r="C57" s="1" t="s">
        <v>242</v>
      </c>
      <c r="D57" s="1">
        <v>224</v>
      </c>
      <c r="E57" s="1">
        <v>48</v>
      </c>
      <c r="F57" s="1">
        <v>32</v>
      </c>
      <c r="G57" s="1">
        <v>19</v>
      </c>
      <c r="H57" s="1">
        <v>19</v>
      </c>
      <c r="I57" s="1">
        <v>61</v>
      </c>
      <c r="J57" s="1">
        <v>28</v>
      </c>
    </row>
    <row r="58" spans="1:12" x14ac:dyDescent="0.2">
      <c r="A58" s="1" t="s">
        <v>149</v>
      </c>
      <c r="B58" s="1">
        <v>13</v>
      </c>
      <c r="C58" s="1" t="s">
        <v>150</v>
      </c>
      <c r="D58" s="1">
        <v>216</v>
      </c>
      <c r="E58" s="1">
        <v>47</v>
      </c>
      <c r="F58" s="1">
        <v>34</v>
      </c>
      <c r="G58" s="1">
        <v>19</v>
      </c>
      <c r="H58" s="1">
        <v>18</v>
      </c>
      <c r="I58" s="1">
        <v>58</v>
      </c>
      <c r="J58" s="1">
        <v>27</v>
      </c>
      <c r="L58" s="1" t="s">
        <v>231</v>
      </c>
    </row>
    <row r="59" spans="1:12" x14ac:dyDescent="0.2">
      <c r="A59" s="1" t="s">
        <v>151</v>
      </c>
      <c r="B59" s="1">
        <v>13</v>
      </c>
      <c r="C59" s="1" t="s">
        <v>157</v>
      </c>
      <c r="D59" s="1">
        <v>229</v>
      </c>
      <c r="E59" s="1">
        <v>47</v>
      </c>
      <c r="F59" s="1">
        <v>33</v>
      </c>
      <c r="G59" s="1">
        <v>20</v>
      </c>
      <c r="H59" s="1">
        <v>20</v>
      </c>
      <c r="I59" s="1">
        <v>59</v>
      </c>
      <c r="J59" s="1">
        <v>30</v>
      </c>
    </row>
    <row r="60" spans="1:12" x14ac:dyDescent="0.2">
      <c r="A60" s="1" t="s">
        <v>152</v>
      </c>
      <c r="B60" s="1">
        <v>13</v>
      </c>
      <c r="C60" s="1" t="s">
        <v>240</v>
      </c>
      <c r="D60" s="1">
        <v>222</v>
      </c>
      <c r="E60" s="1">
        <v>45</v>
      </c>
      <c r="F60" s="1">
        <v>33</v>
      </c>
      <c r="G60" s="1">
        <v>18</v>
      </c>
      <c r="H60" s="1">
        <v>18</v>
      </c>
      <c r="I60" s="1">
        <v>61</v>
      </c>
      <c r="J60" s="1">
        <v>29</v>
      </c>
    </row>
    <row r="61" spans="1:12" x14ac:dyDescent="0.2">
      <c r="A61" s="1" t="s">
        <v>153</v>
      </c>
      <c r="B61" s="1">
        <v>13</v>
      </c>
      <c r="C61" s="1" t="s">
        <v>240</v>
      </c>
      <c r="D61" s="1">
        <v>230</v>
      </c>
      <c r="E61" s="1">
        <v>44</v>
      </c>
      <c r="F61" s="1">
        <v>34</v>
      </c>
      <c r="G61" s="1">
        <v>18</v>
      </c>
      <c r="H61" s="1">
        <v>23</v>
      </c>
      <c r="I61" s="1">
        <v>60</v>
      </c>
      <c r="J61" s="1">
        <v>27</v>
      </c>
    </row>
    <row r="62" spans="1:12" x14ac:dyDescent="0.2">
      <c r="A62" s="1" t="s">
        <v>154</v>
      </c>
      <c r="B62" s="1">
        <v>13</v>
      </c>
      <c r="C62" s="1" t="s">
        <v>242</v>
      </c>
      <c r="D62" s="1">
        <v>216</v>
      </c>
      <c r="E62" s="1">
        <v>45</v>
      </c>
      <c r="F62" s="1">
        <v>31</v>
      </c>
      <c r="G62" s="1">
        <v>18</v>
      </c>
      <c r="H62" s="1">
        <v>18</v>
      </c>
      <c r="I62" s="1">
        <v>58</v>
      </c>
      <c r="J62" s="1">
        <v>27</v>
      </c>
    </row>
    <row r="63" spans="1:12" x14ac:dyDescent="0.2">
      <c r="A63" s="1" t="s">
        <v>155</v>
      </c>
      <c r="B63" s="1">
        <v>13</v>
      </c>
      <c r="C63" s="1" t="s">
        <v>242</v>
      </c>
      <c r="D63" s="1">
        <v>225</v>
      </c>
      <c r="E63" s="1">
        <v>46</v>
      </c>
      <c r="F63" s="1">
        <v>33</v>
      </c>
      <c r="G63" s="1">
        <v>19</v>
      </c>
      <c r="H63" s="1">
        <v>19</v>
      </c>
      <c r="I63" s="1">
        <v>60</v>
      </c>
      <c r="J63" s="1">
        <v>28</v>
      </c>
    </row>
    <row r="64" spans="1:12" x14ac:dyDescent="0.2">
      <c r="A64" s="1" t="s">
        <v>39</v>
      </c>
      <c r="B64" s="1">
        <v>13</v>
      </c>
      <c r="C64" s="1" t="s">
        <v>240</v>
      </c>
      <c r="D64" s="1">
        <v>225</v>
      </c>
      <c r="E64" s="1">
        <v>48</v>
      </c>
      <c r="F64" s="1">
        <v>33</v>
      </c>
      <c r="G64" s="1">
        <v>20</v>
      </c>
      <c r="H64" s="1">
        <v>19</v>
      </c>
      <c r="I64" s="1">
        <v>60</v>
      </c>
      <c r="J64" s="1">
        <v>28</v>
      </c>
    </row>
    <row r="65" spans="1:10" x14ac:dyDescent="0.2">
      <c r="A65" s="1" t="s">
        <v>40</v>
      </c>
      <c r="B65" s="1">
        <v>13</v>
      </c>
      <c r="C65" s="1" t="s">
        <v>242</v>
      </c>
      <c r="D65" s="1">
        <v>236</v>
      </c>
      <c r="E65" s="1">
        <v>42</v>
      </c>
      <c r="F65" s="1">
        <v>32</v>
      </c>
      <c r="G65" s="1">
        <v>18</v>
      </c>
      <c r="H65" s="1">
        <v>23</v>
      </c>
      <c r="I65" s="1">
        <v>56</v>
      </c>
      <c r="J65" s="1">
        <v>27</v>
      </c>
    </row>
    <row r="66" spans="1:10" x14ac:dyDescent="0.2">
      <c r="A66" s="1" t="s">
        <v>41</v>
      </c>
      <c r="B66" s="1">
        <v>13</v>
      </c>
      <c r="C66" s="1" t="s">
        <v>240</v>
      </c>
      <c r="D66" s="1">
        <v>225</v>
      </c>
      <c r="E66" s="1">
        <v>50</v>
      </c>
      <c r="F66" s="1">
        <v>34</v>
      </c>
      <c r="G66" s="1">
        <v>20</v>
      </c>
      <c r="H66" s="1">
        <v>20</v>
      </c>
      <c r="I66" s="1">
        <v>61</v>
      </c>
      <c r="J66" s="1">
        <v>28</v>
      </c>
    </row>
    <row r="67" spans="1:10" x14ac:dyDescent="0.2">
      <c r="A67" s="1" t="s">
        <v>42</v>
      </c>
      <c r="B67" s="1">
        <v>13</v>
      </c>
      <c r="C67" s="1" t="s">
        <v>242</v>
      </c>
      <c r="D67" s="1">
        <v>222</v>
      </c>
      <c r="E67" s="1">
        <v>43</v>
      </c>
      <c r="F67" s="1">
        <v>32</v>
      </c>
      <c r="G67" s="1">
        <v>18</v>
      </c>
      <c r="H67" s="1">
        <v>19</v>
      </c>
      <c r="I67" s="1">
        <v>58</v>
      </c>
      <c r="J67" s="1">
        <v>28</v>
      </c>
    </row>
    <row r="68" spans="1:10" x14ac:dyDescent="0.2">
      <c r="A68" s="1" t="s">
        <v>43</v>
      </c>
      <c r="B68" s="1">
        <v>13</v>
      </c>
      <c r="C68" s="1" t="s">
        <v>240</v>
      </c>
      <c r="D68" s="1">
        <v>219</v>
      </c>
      <c r="E68" s="1">
        <v>43</v>
      </c>
      <c r="F68" s="1">
        <v>31</v>
      </c>
      <c r="G68" s="1">
        <v>19</v>
      </c>
      <c r="H68" s="1">
        <v>18</v>
      </c>
      <c r="I68" s="1">
        <v>55</v>
      </c>
      <c r="J68" s="1">
        <v>26</v>
      </c>
    </row>
    <row r="69" spans="1:10" x14ac:dyDescent="0.2">
      <c r="A69" s="1" t="s">
        <v>44</v>
      </c>
      <c r="B69" s="1">
        <v>13</v>
      </c>
      <c r="C69" s="1" t="s">
        <v>242</v>
      </c>
      <c r="D69" s="1">
        <v>223</v>
      </c>
      <c r="E69" s="1">
        <v>48</v>
      </c>
      <c r="F69" s="1">
        <v>32</v>
      </c>
      <c r="G69" s="1">
        <v>20</v>
      </c>
      <c r="H69" s="1">
        <v>19</v>
      </c>
      <c r="I69" s="1">
        <v>59</v>
      </c>
      <c r="J69" s="1">
        <v>28</v>
      </c>
    </row>
    <row r="70" spans="1:10" x14ac:dyDescent="0.2">
      <c r="A70" s="1" t="s">
        <v>45</v>
      </c>
      <c r="B70" s="1">
        <v>13</v>
      </c>
      <c r="C70" s="1" t="s">
        <v>242</v>
      </c>
      <c r="D70" s="1">
        <v>212</v>
      </c>
      <c r="E70" s="1">
        <v>45</v>
      </c>
      <c r="F70" s="1">
        <v>32</v>
      </c>
      <c r="G70" s="1">
        <v>19</v>
      </c>
      <c r="H70" s="1">
        <v>18</v>
      </c>
      <c r="I70" s="1">
        <v>59</v>
      </c>
      <c r="J70" s="1">
        <v>27</v>
      </c>
    </row>
    <row r="71" spans="1:10" x14ac:dyDescent="0.2">
      <c r="A71" s="1" t="s">
        <v>46</v>
      </c>
      <c r="B71" s="1">
        <v>13</v>
      </c>
      <c r="C71" s="1" t="s">
        <v>242</v>
      </c>
      <c r="D71" s="1">
        <v>225</v>
      </c>
      <c r="E71" s="1">
        <v>47</v>
      </c>
      <c r="F71" s="1">
        <v>33</v>
      </c>
      <c r="G71" s="1">
        <v>19</v>
      </c>
      <c r="H71" s="1">
        <v>19</v>
      </c>
      <c r="I71" s="1">
        <v>60</v>
      </c>
      <c r="J71" s="1">
        <v>27</v>
      </c>
    </row>
    <row r="72" spans="1:10" x14ac:dyDescent="0.2">
      <c r="A72" s="1" t="s">
        <v>47</v>
      </c>
      <c r="B72" s="1">
        <v>13</v>
      </c>
      <c r="C72" s="1" t="s">
        <v>48</v>
      </c>
      <c r="D72" s="1">
        <v>224</v>
      </c>
      <c r="E72" s="1">
        <v>42</v>
      </c>
      <c r="F72" s="1">
        <v>30</v>
      </c>
      <c r="G72" s="1">
        <v>18</v>
      </c>
      <c r="H72" s="1">
        <v>20</v>
      </c>
      <c r="I72" s="1">
        <v>53</v>
      </c>
      <c r="J72" s="1">
        <v>24</v>
      </c>
    </row>
    <row r="73" spans="1:10" x14ac:dyDescent="0.2">
      <c r="A73" s="1" t="s">
        <v>49</v>
      </c>
      <c r="B73" s="1">
        <v>13</v>
      </c>
      <c r="C73" s="1" t="s">
        <v>242</v>
      </c>
      <c r="D73" s="1">
        <v>222</v>
      </c>
      <c r="E73" s="1">
        <v>48</v>
      </c>
      <c r="F73" s="1">
        <v>34</v>
      </c>
      <c r="G73" s="1">
        <v>20</v>
      </c>
      <c r="H73" s="1">
        <v>19</v>
      </c>
      <c r="I73" s="1">
        <v>62</v>
      </c>
      <c r="J73" s="1">
        <v>28</v>
      </c>
    </row>
    <row r="74" spans="1:10" x14ac:dyDescent="0.2">
      <c r="A74" s="1" t="s">
        <v>234</v>
      </c>
      <c r="B74" s="1">
        <v>13</v>
      </c>
      <c r="C74" s="1" t="s">
        <v>242</v>
      </c>
      <c r="D74" s="1">
        <v>224</v>
      </c>
      <c r="E74" s="1">
        <v>47</v>
      </c>
      <c r="F74" s="1">
        <v>33</v>
      </c>
      <c r="G74" s="1">
        <v>20</v>
      </c>
      <c r="H74" s="1">
        <v>20</v>
      </c>
      <c r="I74" s="1">
        <v>58</v>
      </c>
      <c r="J74" s="1">
        <v>28</v>
      </c>
    </row>
    <row r="75" spans="1:10" x14ac:dyDescent="0.2">
      <c r="A75" s="1" t="s">
        <v>235</v>
      </c>
      <c r="B75" s="1">
        <v>13</v>
      </c>
      <c r="C75" s="1" t="s">
        <v>240</v>
      </c>
      <c r="D75" s="1">
        <v>224</v>
      </c>
      <c r="E75" s="1">
        <v>47</v>
      </c>
      <c r="F75" s="1">
        <v>34</v>
      </c>
      <c r="G75" s="1">
        <v>18</v>
      </c>
      <c r="H75" s="1">
        <v>18</v>
      </c>
      <c r="I75" s="1">
        <v>56</v>
      </c>
      <c r="J75" s="1">
        <v>27</v>
      </c>
    </row>
    <row r="76" spans="1:10" x14ac:dyDescent="0.2">
      <c r="A76" s="1" t="s">
        <v>236</v>
      </c>
      <c r="B76" s="1">
        <v>13</v>
      </c>
      <c r="C76" s="1" t="s">
        <v>242</v>
      </c>
      <c r="D76" s="1">
        <v>236</v>
      </c>
      <c r="E76" s="1">
        <v>47</v>
      </c>
      <c r="F76" s="1">
        <v>34</v>
      </c>
      <c r="G76" s="1">
        <v>19</v>
      </c>
      <c r="H76" s="1">
        <v>19</v>
      </c>
      <c r="I76" s="1">
        <v>61</v>
      </c>
      <c r="J76" s="1">
        <v>29</v>
      </c>
    </row>
    <row r="77" spans="1:10" x14ac:dyDescent="0.2">
      <c r="A77" s="1" t="s">
        <v>237</v>
      </c>
      <c r="B77" s="1">
        <v>13</v>
      </c>
      <c r="C77" s="1" t="s">
        <v>240</v>
      </c>
      <c r="D77" s="1">
        <v>215</v>
      </c>
      <c r="E77" s="1">
        <v>42</v>
      </c>
      <c r="F77" s="1">
        <v>29</v>
      </c>
      <c r="G77" s="1">
        <v>17</v>
      </c>
      <c r="H77" s="1">
        <v>18</v>
      </c>
      <c r="I77" s="1">
        <v>53</v>
      </c>
      <c r="J77" s="1">
        <v>25</v>
      </c>
    </row>
    <row r="78" spans="1:10" x14ac:dyDescent="0.2">
      <c r="A78" s="1" t="s">
        <v>162</v>
      </c>
      <c r="B78" s="1">
        <v>13</v>
      </c>
      <c r="C78" s="1" t="s">
        <v>157</v>
      </c>
      <c r="D78" s="1">
        <v>229</v>
      </c>
      <c r="E78" s="1">
        <v>48</v>
      </c>
      <c r="F78" s="1">
        <v>35</v>
      </c>
      <c r="G78" s="1">
        <v>18</v>
      </c>
      <c r="H78" s="1">
        <v>18</v>
      </c>
      <c r="I78" s="1">
        <v>62</v>
      </c>
      <c r="J78" s="1">
        <v>29</v>
      </c>
    </row>
    <row r="79" spans="1:10" x14ac:dyDescent="0.2">
      <c r="A79" s="1" t="s">
        <v>163</v>
      </c>
      <c r="B79" s="1">
        <v>13</v>
      </c>
      <c r="C79" s="1" t="s">
        <v>164</v>
      </c>
      <c r="D79" s="1">
        <v>218</v>
      </c>
      <c r="E79" s="1">
        <v>45</v>
      </c>
      <c r="F79" s="1">
        <v>33</v>
      </c>
      <c r="G79" s="1">
        <v>19</v>
      </c>
      <c r="H79" s="1">
        <v>19</v>
      </c>
      <c r="I79" s="1">
        <v>58</v>
      </c>
      <c r="J79" s="1">
        <v>27</v>
      </c>
    </row>
    <row r="80" spans="1:10" x14ac:dyDescent="0.2">
      <c r="A80" s="1" t="s">
        <v>165</v>
      </c>
      <c r="B80" s="1">
        <v>13</v>
      </c>
      <c r="C80" s="1" t="s">
        <v>166</v>
      </c>
      <c r="D80" s="1">
        <v>217</v>
      </c>
      <c r="E80" s="1">
        <v>46</v>
      </c>
      <c r="F80" s="1">
        <v>35</v>
      </c>
      <c r="G80" s="1">
        <v>19</v>
      </c>
      <c r="H80" s="1">
        <v>18</v>
      </c>
      <c r="I80" s="1">
        <v>60</v>
      </c>
      <c r="J80" s="1">
        <v>28</v>
      </c>
    </row>
    <row r="81" spans="1:10" x14ac:dyDescent="0.2">
      <c r="A81" s="1" t="s">
        <v>167</v>
      </c>
      <c r="B81" s="1">
        <v>13</v>
      </c>
      <c r="C81" s="1" t="s">
        <v>164</v>
      </c>
      <c r="D81" s="1">
        <v>225</v>
      </c>
      <c r="E81" s="1">
        <v>43</v>
      </c>
      <c r="F81" s="1">
        <v>31</v>
      </c>
      <c r="G81" s="1">
        <v>19</v>
      </c>
      <c r="H81" s="1">
        <v>18</v>
      </c>
      <c r="I81" s="1">
        <v>55</v>
      </c>
      <c r="J81" s="1">
        <v>27</v>
      </c>
    </row>
    <row r="82" spans="1:10" x14ac:dyDescent="0.2">
      <c r="A82" s="1" t="s">
        <v>168</v>
      </c>
      <c r="B82" s="1">
        <v>13</v>
      </c>
      <c r="C82" s="1" t="s">
        <v>166</v>
      </c>
      <c r="D82" s="1">
        <v>226</v>
      </c>
      <c r="E82" s="1">
        <v>45</v>
      </c>
      <c r="F82" s="1">
        <v>33</v>
      </c>
      <c r="G82" s="1">
        <v>19</v>
      </c>
      <c r="H82" s="1">
        <v>18</v>
      </c>
      <c r="I82" s="1">
        <v>57</v>
      </c>
      <c r="J82" s="1">
        <v>29</v>
      </c>
    </row>
    <row r="83" spans="1:10" x14ac:dyDescent="0.2">
      <c r="A83" s="1" t="s">
        <v>169</v>
      </c>
      <c r="B83" s="1">
        <v>13</v>
      </c>
      <c r="C83" s="1" t="s">
        <v>164</v>
      </c>
      <c r="D83" s="1">
        <v>231</v>
      </c>
      <c r="E83" s="1">
        <v>48</v>
      </c>
      <c r="F83" s="1">
        <v>35</v>
      </c>
      <c r="G83" s="1">
        <v>20</v>
      </c>
      <c r="H83" s="1">
        <v>19</v>
      </c>
      <c r="I83" s="1">
        <v>61</v>
      </c>
      <c r="J83" s="1">
        <v>28</v>
      </c>
    </row>
    <row r="84" spans="1:10" x14ac:dyDescent="0.2">
      <c r="A84" s="1" t="s">
        <v>224</v>
      </c>
      <c r="B84" s="1">
        <v>13</v>
      </c>
      <c r="C84" s="1" t="s">
        <v>223</v>
      </c>
      <c r="D84" s="1">
        <v>223</v>
      </c>
      <c r="E84" s="1">
        <v>47</v>
      </c>
      <c r="F84" s="1">
        <v>33</v>
      </c>
      <c r="G84" s="1">
        <v>20</v>
      </c>
      <c r="H84" s="1">
        <v>19</v>
      </c>
      <c r="I84" s="1">
        <v>59</v>
      </c>
      <c r="J84" s="1">
        <v>27</v>
      </c>
    </row>
    <row r="85" spans="1:10" x14ac:dyDescent="0.2">
      <c r="A85" s="1" t="s">
        <v>225</v>
      </c>
      <c r="B85" s="1">
        <v>13</v>
      </c>
      <c r="C85" s="1" t="s">
        <v>166</v>
      </c>
      <c r="D85" s="1">
        <v>231</v>
      </c>
      <c r="E85" s="1">
        <v>50</v>
      </c>
      <c r="F85" s="1">
        <v>35</v>
      </c>
      <c r="G85" s="1">
        <v>21</v>
      </c>
      <c r="H85" s="1">
        <v>20</v>
      </c>
      <c r="I85" s="1">
        <v>63</v>
      </c>
      <c r="J85" s="1">
        <v>29</v>
      </c>
    </row>
    <row r="86" spans="1:10" x14ac:dyDescent="0.2">
      <c r="A86" s="1" t="s">
        <v>226</v>
      </c>
      <c r="B86" s="1">
        <v>13</v>
      </c>
      <c r="C86" s="1" t="s">
        <v>164</v>
      </c>
      <c r="D86" s="1">
        <v>222</v>
      </c>
      <c r="E86" s="1">
        <v>45</v>
      </c>
      <c r="F86" s="1">
        <v>32</v>
      </c>
      <c r="G86" s="1">
        <v>19</v>
      </c>
      <c r="H86" s="1">
        <v>18</v>
      </c>
      <c r="I86" s="1">
        <v>56</v>
      </c>
      <c r="J86" s="1">
        <v>26</v>
      </c>
    </row>
    <row r="87" spans="1:10" x14ac:dyDescent="0.2">
      <c r="A87" s="1" t="s">
        <v>227</v>
      </c>
      <c r="B87" s="1">
        <v>13</v>
      </c>
      <c r="C87" s="1" t="s">
        <v>166</v>
      </c>
      <c r="D87" s="1">
        <v>223</v>
      </c>
      <c r="E87" s="1">
        <v>47</v>
      </c>
      <c r="F87" s="1">
        <v>33</v>
      </c>
      <c r="G87" s="1">
        <v>20</v>
      </c>
      <c r="H87" s="1">
        <v>20</v>
      </c>
      <c r="I87" s="1">
        <v>60</v>
      </c>
      <c r="J87" s="1">
        <v>28</v>
      </c>
    </row>
    <row r="88" spans="1:10" x14ac:dyDescent="0.2">
      <c r="A88" s="1" t="s">
        <v>228</v>
      </c>
      <c r="B88" s="1">
        <v>13</v>
      </c>
      <c r="C88" s="1" t="s">
        <v>229</v>
      </c>
      <c r="D88" s="1">
        <v>221</v>
      </c>
      <c r="E88" s="1">
        <v>46</v>
      </c>
      <c r="F88" s="1">
        <v>32</v>
      </c>
      <c r="G88" s="1">
        <v>18</v>
      </c>
      <c r="H88" s="1">
        <v>18</v>
      </c>
      <c r="I88" s="1">
        <v>55</v>
      </c>
      <c r="J88" s="1">
        <v>26</v>
      </c>
    </row>
    <row r="89" spans="1:10" x14ac:dyDescent="0.2">
      <c r="A89" s="1" t="s">
        <v>230</v>
      </c>
      <c r="B89" s="1">
        <v>13</v>
      </c>
      <c r="C89" s="1" t="s">
        <v>229</v>
      </c>
      <c r="D89" s="1">
        <v>222</v>
      </c>
      <c r="E89" s="1">
        <v>48</v>
      </c>
      <c r="F89" s="1">
        <v>36</v>
      </c>
      <c r="G89" s="1">
        <v>21</v>
      </c>
      <c r="H89" s="1">
        <v>19</v>
      </c>
      <c r="I89" s="1">
        <v>62</v>
      </c>
      <c r="J89" s="1">
        <v>30</v>
      </c>
    </row>
    <row r="90" spans="1:10" x14ac:dyDescent="0.2">
      <c r="A90" s="1" t="s">
        <v>232</v>
      </c>
      <c r="B90" s="1">
        <v>13</v>
      </c>
      <c r="C90" s="1" t="s">
        <v>164</v>
      </c>
      <c r="D90" s="1">
        <v>224</v>
      </c>
      <c r="E90" s="1">
        <v>50</v>
      </c>
      <c r="F90" s="1">
        <v>35</v>
      </c>
      <c r="G90" s="1">
        <v>20</v>
      </c>
      <c r="H90" s="1">
        <v>19</v>
      </c>
      <c r="I90" s="1">
        <v>61</v>
      </c>
      <c r="J90" s="1">
        <v>29</v>
      </c>
    </row>
    <row r="91" spans="1:10" x14ac:dyDescent="0.2">
      <c r="A91" s="1" t="s">
        <v>323</v>
      </c>
      <c r="B91" s="1">
        <v>13</v>
      </c>
      <c r="C91" s="1" t="s">
        <v>164</v>
      </c>
      <c r="D91" s="1">
        <v>242</v>
      </c>
      <c r="E91" s="1">
        <v>44</v>
      </c>
      <c r="F91" s="1">
        <v>33</v>
      </c>
      <c r="G91" s="1">
        <v>18</v>
      </c>
      <c r="H91" s="1">
        <v>19</v>
      </c>
      <c r="I91" s="1">
        <v>58</v>
      </c>
      <c r="J91" s="1">
        <v>27</v>
      </c>
    </row>
    <row r="92" spans="1:10" x14ac:dyDescent="0.2">
      <c r="A92" s="1" t="s">
        <v>324</v>
      </c>
      <c r="B92" s="1">
        <v>13</v>
      </c>
      <c r="C92" s="1" t="s">
        <v>164</v>
      </c>
      <c r="D92" s="1">
        <v>217</v>
      </c>
      <c r="E92" s="1">
        <v>47</v>
      </c>
      <c r="F92" s="1">
        <v>33</v>
      </c>
      <c r="G92" s="1">
        <v>20</v>
      </c>
      <c r="H92" s="1">
        <v>19</v>
      </c>
      <c r="I92" s="1">
        <v>59</v>
      </c>
      <c r="J92" s="1">
        <v>29</v>
      </c>
    </row>
    <row r="93" spans="1:10" x14ac:dyDescent="0.2">
      <c r="A93" s="1" t="s">
        <v>170</v>
      </c>
      <c r="B93" s="1">
        <v>13</v>
      </c>
      <c r="C93" s="1" t="s">
        <v>171</v>
      </c>
      <c r="D93" s="1">
        <v>223</v>
      </c>
      <c r="E93" s="1">
        <v>46</v>
      </c>
      <c r="F93" s="1">
        <v>32</v>
      </c>
      <c r="G93" s="1">
        <v>20</v>
      </c>
      <c r="H93" s="1">
        <v>20</v>
      </c>
      <c r="I93" s="1">
        <v>58</v>
      </c>
      <c r="J93" s="1">
        <v>28</v>
      </c>
    </row>
    <row r="94" spans="1:10" x14ac:dyDescent="0.2">
      <c r="A94" s="1" t="s">
        <v>172</v>
      </c>
      <c r="B94" s="1">
        <v>13</v>
      </c>
      <c r="C94" s="1" t="s">
        <v>171</v>
      </c>
      <c r="D94" s="1">
        <v>217</v>
      </c>
      <c r="E94" s="1">
        <v>46</v>
      </c>
      <c r="F94" s="1">
        <v>33</v>
      </c>
      <c r="G94" s="1">
        <v>20</v>
      </c>
      <c r="H94" s="1">
        <v>18</v>
      </c>
      <c r="I94" s="1">
        <v>58</v>
      </c>
      <c r="J94" s="1">
        <v>29</v>
      </c>
    </row>
    <row r="95" spans="1:10" x14ac:dyDescent="0.2">
      <c r="A95" s="1" t="s">
        <v>173</v>
      </c>
      <c r="B95" s="1">
        <v>13</v>
      </c>
      <c r="C95" s="1" t="s">
        <v>174</v>
      </c>
      <c r="D95" s="1">
        <v>231</v>
      </c>
      <c r="E95" s="1">
        <v>48</v>
      </c>
      <c r="F95" s="1">
        <v>33</v>
      </c>
      <c r="G95" s="1">
        <v>19</v>
      </c>
      <c r="H95" s="1">
        <v>19</v>
      </c>
      <c r="I95" s="1">
        <v>59</v>
      </c>
      <c r="J95" s="1">
        <v>28</v>
      </c>
    </row>
    <row r="96" spans="1:10" x14ac:dyDescent="0.2">
      <c r="A96" s="1" t="s">
        <v>175</v>
      </c>
      <c r="B96" s="1">
        <v>13</v>
      </c>
      <c r="C96" s="1" t="s">
        <v>176</v>
      </c>
      <c r="D96" s="1">
        <v>226</v>
      </c>
      <c r="E96" s="1">
        <v>45</v>
      </c>
      <c r="F96" s="1">
        <v>34</v>
      </c>
      <c r="G96" s="1">
        <v>18</v>
      </c>
      <c r="H96" s="1">
        <v>18</v>
      </c>
      <c r="I96" s="1">
        <v>62</v>
      </c>
      <c r="J96" s="1">
        <v>29</v>
      </c>
    </row>
    <row r="97" spans="1:10" x14ac:dyDescent="0.2">
      <c r="A97" s="1" t="s">
        <v>264</v>
      </c>
      <c r="B97" s="1">
        <v>13</v>
      </c>
      <c r="C97" s="1" t="s">
        <v>171</v>
      </c>
      <c r="D97" s="1">
        <v>222</v>
      </c>
      <c r="E97" s="1">
        <v>47</v>
      </c>
      <c r="F97" s="1">
        <v>33</v>
      </c>
      <c r="G97" s="1">
        <v>21</v>
      </c>
      <c r="H97" s="1">
        <v>19</v>
      </c>
      <c r="I97" s="1">
        <v>20</v>
      </c>
      <c r="J97" s="1">
        <v>28</v>
      </c>
    </row>
    <row r="98" spans="1:10" x14ac:dyDescent="0.2">
      <c r="A98" s="1" t="s">
        <v>51</v>
      </c>
      <c r="B98" s="1">
        <v>13</v>
      </c>
      <c r="C98" s="1" t="s">
        <v>174</v>
      </c>
      <c r="D98" s="1">
        <v>220</v>
      </c>
      <c r="E98" s="1">
        <v>45</v>
      </c>
      <c r="F98" s="1">
        <v>32</v>
      </c>
      <c r="G98" s="1">
        <v>20</v>
      </c>
      <c r="H98" s="1">
        <v>19</v>
      </c>
      <c r="I98" s="1">
        <v>59</v>
      </c>
      <c r="J98" s="1">
        <v>28</v>
      </c>
    </row>
    <row r="99" spans="1:10" x14ac:dyDescent="0.2">
      <c r="A99" s="1" t="s">
        <v>252</v>
      </c>
      <c r="B99" s="1">
        <v>13</v>
      </c>
      <c r="C99" s="1" t="s">
        <v>174</v>
      </c>
      <c r="D99" s="1">
        <v>229</v>
      </c>
      <c r="E99" s="1">
        <v>48</v>
      </c>
      <c r="F99" s="1">
        <v>35</v>
      </c>
      <c r="G99" s="1">
        <v>20</v>
      </c>
      <c r="H99" s="1">
        <v>19</v>
      </c>
      <c r="I99" s="1">
        <v>59</v>
      </c>
      <c r="J99" s="1">
        <v>29</v>
      </c>
    </row>
    <row r="100" spans="1:10" x14ac:dyDescent="0.2">
      <c r="A100" s="1" t="s">
        <v>255</v>
      </c>
      <c r="B100" s="1">
        <v>60</v>
      </c>
      <c r="C100" s="1" t="s">
        <v>174</v>
      </c>
      <c r="D100" s="1">
        <v>239</v>
      </c>
      <c r="E100" s="1">
        <v>50</v>
      </c>
      <c r="F100" s="1">
        <v>38</v>
      </c>
      <c r="G100" s="1">
        <v>21</v>
      </c>
      <c r="H100" s="1">
        <v>21</v>
      </c>
      <c r="I100" s="1">
        <v>65</v>
      </c>
      <c r="J100" s="1">
        <v>30</v>
      </c>
    </row>
    <row r="101" spans="1:10" x14ac:dyDescent="0.2">
      <c r="A101" s="1" t="s">
        <v>256</v>
      </c>
      <c r="B101" s="1">
        <v>60</v>
      </c>
      <c r="C101" s="1" t="s">
        <v>171</v>
      </c>
      <c r="D101" s="1">
        <v>221</v>
      </c>
      <c r="E101" s="1">
        <v>44</v>
      </c>
      <c r="F101" s="1">
        <v>32</v>
      </c>
      <c r="G101" s="1">
        <v>18</v>
      </c>
      <c r="H101" s="1">
        <v>18</v>
      </c>
      <c r="I101" s="1">
        <v>57</v>
      </c>
      <c r="J101" s="1">
        <v>27</v>
      </c>
    </row>
    <row r="102" spans="1:10" x14ac:dyDescent="0.2">
      <c r="A102" s="1" t="s">
        <v>257</v>
      </c>
      <c r="B102" s="1">
        <v>60</v>
      </c>
      <c r="C102" s="1" t="s">
        <v>258</v>
      </c>
      <c r="D102" s="1">
        <v>230</v>
      </c>
      <c r="E102" s="1">
        <v>46</v>
      </c>
      <c r="F102" s="1">
        <v>33</v>
      </c>
      <c r="G102" s="1">
        <v>20</v>
      </c>
      <c r="H102" s="1">
        <v>19</v>
      </c>
      <c r="I102" s="1">
        <v>60</v>
      </c>
      <c r="J102" s="1">
        <v>27</v>
      </c>
    </row>
    <row r="103" spans="1:10" x14ac:dyDescent="0.2">
      <c r="A103" s="1" t="s">
        <v>259</v>
      </c>
      <c r="B103" s="1">
        <v>60</v>
      </c>
      <c r="C103" s="1" t="s">
        <v>260</v>
      </c>
      <c r="D103" s="1">
        <v>229</v>
      </c>
      <c r="E103" s="1">
        <v>44</v>
      </c>
      <c r="F103" s="1">
        <v>33</v>
      </c>
      <c r="G103" s="1">
        <v>19</v>
      </c>
      <c r="H103" s="1">
        <v>18</v>
      </c>
      <c r="I103" s="1">
        <v>58</v>
      </c>
      <c r="J103" s="1">
        <v>28</v>
      </c>
    </row>
    <row r="104" spans="1:10" x14ac:dyDescent="0.2">
      <c r="A104" s="1" t="s">
        <v>36</v>
      </c>
      <c r="B104" s="1">
        <v>60</v>
      </c>
      <c r="C104" s="1" t="s">
        <v>260</v>
      </c>
      <c r="D104" s="1">
        <v>235</v>
      </c>
      <c r="E104" s="1">
        <v>48</v>
      </c>
      <c r="F104" s="1">
        <v>34</v>
      </c>
      <c r="G104" s="1">
        <v>22</v>
      </c>
      <c r="H104" s="1">
        <v>20</v>
      </c>
      <c r="I104" s="1">
        <v>59</v>
      </c>
      <c r="J104" s="1">
        <v>30</v>
      </c>
    </row>
    <row r="105" spans="1:10" x14ac:dyDescent="0.2">
      <c r="A105" s="1" t="s">
        <v>38</v>
      </c>
      <c r="B105" s="1">
        <v>61</v>
      </c>
      <c r="C105" s="1" t="s">
        <v>174</v>
      </c>
      <c r="D105" s="1">
        <v>233</v>
      </c>
      <c r="E105" s="1">
        <v>46</v>
      </c>
      <c r="F105" s="1">
        <v>34</v>
      </c>
      <c r="G105" s="1">
        <v>20</v>
      </c>
      <c r="H105" s="1">
        <v>20</v>
      </c>
      <c r="I105" s="1">
        <v>60</v>
      </c>
      <c r="J105" s="1">
        <v>27</v>
      </c>
    </row>
    <row r="106" spans="1:10" x14ac:dyDescent="0.2">
      <c r="A106" s="1" t="s">
        <v>243</v>
      </c>
      <c r="B106" s="1">
        <v>61</v>
      </c>
      <c r="C106" s="1" t="s">
        <v>174</v>
      </c>
      <c r="D106" s="1">
        <v>239</v>
      </c>
      <c r="E106" s="1">
        <v>50</v>
      </c>
      <c r="F106" s="1">
        <v>35</v>
      </c>
      <c r="G106" s="1">
        <v>21</v>
      </c>
      <c r="H106" s="1">
        <v>20</v>
      </c>
      <c r="I106" s="1">
        <v>63</v>
      </c>
      <c r="J106" s="1">
        <v>29</v>
      </c>
    </row>
    <row r="107" spans="1:10" x14ac:dyDescent="0.2">
      <c r="A107" s="1" t="s">
        <v>244</v>
      </c>
      <c r="B107" s="1">
        <v>61</v>
      </c>
      <c r="C107" s="1" t="s">
        <v>171</v>
      </c>
      <c r="D107" s="1">
        <v>226</v>
      </c>
      <c r="E107" s="1">
        <v>46</v>
      </c>
      <c r="F107" s="1">
        <v>33</v>
      </c>
      <c r="G107" s="1">
        <v>19</v>
      </c>
      <c r="H107" s="1">
        <v>19</v>
      </c>
      <c r="I107" s="1">
        <v>57</v>
      </c>
      <c r="J107" s="1">
        <v>28</v>
      </c>
    </row>
    <row r="108" spans="1:10" x14ac:dyDescent="0.2">
      <c r="A108" s="1" t="s">
        <v>245</v>
      </c>
      <c r="B108" s="1">
        <v>61</v>
      </c>
      <c r="C108" s="1" t="s">
        <v>246</v>
      </c>
      <c r="D108" s="1">
        <v>227</v>
      </c>
      <c r="E108" s="1">
        <v>48</v>
      </c>
      <c r="F108" s="1">
        <v>34</v>
      </c>
      <c r="G108" s="1">
        <v>20</v>
      </c>
      <c r="H108" s="1">
        <v>19</v>
      </c>
      <c r="I108" s="1">
        <v>61</v>
      </c>
      <c r="J108" s="1">
        <v>28</v>
      </c>
    </row>
    <row r="109" spans="1:10" x14ac:dyDescent="0.2">
      <c r="A109" s="1" t="s">
        <v>61</v>
      </c>
      <c r="B109" s="1">
        <v>61</v>
      </c>
      <c r="C109" s="1" t="s">
        <v>174</v>
      </c>
      <c r="D109" s="1">
        <v>236</v>
      </c>
      <c r="E109" s="1">
        <v>50</v>
      </c>
      <c r="F109" s="1">
        <v>34</v>
      </c>
      <c r="G109" s="1">
        <v>20</v>
      </c>
      <c r="H109" s="1">
        <v>20</v>
      </c>
      <c r="I109" s="1">
        <v>63</v>
      </c>
      <c r="J109" s="1">
        <v>29</v>
      </c>
    </row>
    <row r="110" spans="1:10" x14ac:dyDescent="0.2">
      <c r="A110" s="1" t="s">
        <v>62</v>
      </c>
      <c r="B110" s="1">
        <v>61</v>
      </c>
      <c r="C110" s="1" t="s">
        <v>171</v>
      </c>
      <c r="D110" s="1">
        <v>218</v>
      </c>
      <c r="E110" s="1">
        <v>48</v>
      </c>
      <c r="F110" s="1">
        <v>32</v>
      </c>
      <c r="G110" s="1">
        <v>20</v>
      </c>
      <c r="H110" s="1">
        <v>20</v>
      </c>
      <c r="I110" s="1">
        <v>58</v>
      </c>
      <c r="J110" s="1">
        <v>27</v>
      </c>
    </row>
    <row r="111" spans="1:10" x14ac:dyDescent="0.2">
      <c r="A111" s="1" t="s">
        <v>63</v>
      </c>
      <c r="B111" s="1">
        <v>61</v>
      </c>
      <c r="C111" s="1" t="s">
        <v>174</v>
      </c>
      <c r="D111" s="1">
        <v>221</v>
      </c>
      <c r="E111" s="1">
        <v>47</v>
      </c>
      <c r="F111" s="1">
        <v>32</v>
      </c>
      <c r="G111" s="1">
        <v>18</v>
      </c>
      <c r="H111" s="1">
        <v>18</v>
      </c>
      <c r="I111" s="1">
        <v>58</v>
      </c>
      <c r="J111" s="1">
        <v>28</v>
      </c>
    </row>
    <row r="112" spans="1:10" x14ac:dyDescent="0.2">
      <c r="A112" s="1" t="s">
        <v>64</v>
      </c>
      <c r="B112" s="1">
        <v>61</v>
      </c>
      <c r="C112" s="1" t="s">
        <v>246</v>
      </c>
      <c r="D112" s="1">
        <v>236</v>
      </c>
      <c r="E112" s="1">
        <v>48</v>
      </c>
      <c r="F112" s="1">
        <v>32</v>
      </c>
      <c r="G112" s="1">
        <v>20</v>
      </c>
      <c r="H112" s="1">
        <v>19</v>
      </c>
      <c r="I112" s="1">
        <v>60</v>
      </c>
      <c r="J112" s="1">
        <v>28</v>
      </c>
    </row>
    <row r="113" spans="1:10" x14ac:dyDescent="0.2">
      <c r="A113" s="1" t="s">
        <v>65</v>
      </c>
      <c r="B113" s="1">
        <v>61</v>
      </c>
      <c r="C113" s="1" t="s">
        <v>171</v>
      </c>
      <c r="D113" s="1">
        <v>237</v>
      </c>
      <c r="E113" s="1">
        <v>49</v>
      </c>
      <c r="F113" s="1">
        <v>35</v>
      </c>
      <c r="G113" s="1">
        <v>20</v>
      </c>
      <c r="H113" s="1">
        <v>22</v>
      </c>
      <c r="I113" s="1">
        <v>61</v>
      </c>
      <c r="J113" s="1">
        <v>27</v>
      </c>
    </row>
    <row r="114" spans="1:10" x14ac:dyDescent="0.2">
      <c r="A114" s="1" t="s">
        <v>66</v>
      </c>
      <c r="B114" s="1">
        <v>61</v>
      </c>
      <c r="C114" s="1" t="s">
        <v>174</v>
      </c>
      <c r="D114" s="1">
        <v>252</v>
      </c>
      <c r="E114" s="1">
        <v>53</v>
      </c>
      <c r="F114" s="1">
        <v>36</v>
      </c>
      <c r="G114" s="1">
        <v>22</v>
      </c>
      <c r="H114" s="1">
        <v>22</v>
      </c>
      <c r="I114" s="1">
        <v>66</v>
      </c>
      <c r="J114" s="1">
        <v>30</v>
      </c>
    </row>
    <row r="115" spans="1:10" x14ac:dyDescent="0.2">
      <c r="A115" s="1" t="s">
        <v>67</v>
      </c>
      <c r="B115" s="1">
        <v>61</v>
      </c>
      <c r="C115" s="1" t="s">
        <v>171</v>
      </c>
      <c r="D115" s="1">
        <v>229</v>
      </c>
      <c r="E115" s="1">
        <v>49</v>
      </c>
      <c r="F115" s="1">
        <v>35</v>
      </c>
      <c r="G115" s="1">
        <v>20</v>
      </c>
      <c r="H115" s="1">
        <v>19</v>
      </c>
      <c r="I115" s="1">
        <v>61</v>
      </c>
      <c r="J115" s="1">
        <v>29</v>
      </c>
    </row>
    <row r="116" spans="1:10" x14ac:dyDescent="0.2">
      <c r="A116" s="1" t="s">
        <v>68</v>
      </c>
      <c r="B116" s="1">
        <v>61</v>
      </c>
      <c r="C116" s="1" t="s">
        <v>246</v>
      </c>
      <c r="D116" s="1">
        <v>229</v>
      </c>
      <c r="E116" s="1">
        <v>45</v>
      </c>
      <c r="F116" s="1">
        <v>33</v>
      </c>
      <c r="G116" s="1">
        <v>20</v>
      </c>
      <c r="H116" s="1">
        <v>19</v>
      </c>
      <c r="I116" s="1">
        <v>59</v>
      </c>
      <c r="J116" s="1">
        <v>27</v>
      </c>
    </row>
    <row r="117" spans="1:10" x14ac:dyDescent="0.2">
      <c r="A117" s="1" t="s">
        <v>69</v>
      </c>
      <c r="B117" s="1">
        <v>61</v>
      </c>
      <c r="C117" s="1" t="s">
        <v>174</v>
      </c>
      <c r="D117" s="1">
        <v>227</v>
      </c>
      <c r="E117" s="1">
        <v>47</v>
      </c>
      <c r="F117" s="1">
        <v>34</v>
      </c>
      <c r="G117" s="1">
        <v>20</v>
      </c>
      <c r="H117" s="1">
        <v>19</v>
      </c>
      <c r="I117" s="1">
        <v>61</v>
      </c>
      <c r="J117" s="1">
        <v>29</v>
      </c>
    </row>
    <row r="118" spans="1:10" x14ac:dyDescent="0.2">
      <c r="A118" s="1" t="s">
        <v>70</v>
      </c>
      <c r="B118" s="1">
        <v>61</v>
      </c>
      <c r="C118" s="1" t="s">
        <v>174</v>
      </c>
      <c r="D118" s="1">
        <v>224</v>
      </c>
      <c r="E118" s="1">
        <v>45</v>
      </c>
      <c r="F118" s="1">
        <v>31</v>
      </c>
      <c r="G118" s="1">
        <v>17</v>
      </c>
      <c r="H118" s="1">
        <v>17</v>
      </c>
      <c r="I118" s="1">
        <v>58</v>
      </c>
      <c r="J118" s="1">
        <v>26</v>
      </c>
    </row>
    <row r="119" spans="1:10" x14ac:dyDescent="0.2">
      <c r="A119" s="1" t="s">
        <v>71</v>
      </c>
      <c r="B119" s="1">
        <v>61</v>
      </c>
      <c r="C119" s="1" t="s">
        <v>174</v>
      </c>
      <c r="D119" s="1">
        <v>252</v>
      </c>
      <c r="E119" s="1">
        <v>50</v>
      </c>
      <c r="F119" s="1">
        <v>36</v>
      </c>
      <c r="G119" s="1">
        <v>21</v>
      </c>
      <c r="H119" s="1">
        <v>20</v>
      </c>
      <c r="I119" s="1">
        <v>65</v>
      </c>
      <c r="J119" s="1">
        <v>29</v>
      </c>
    </row>
    <row r="120" spans="1:10" x14ac:dyDescent="0.2">
      <c r="A120" s="1" t="s">
        <v>72</v>
      </c>
      <c r="B120" s="1">
        <v>61</v>
      </c>
      <c r="C120" s="1" t="s">
        <v>246</v>
      </c>
      <c r="D120" s="1">
        <v>229</v>
      </c>
      <c r="E120" s="1">
        <v>45</v>
      </c>
      <c r="F120" s="1">
        <v>31</v>
      </c>
      <c r="G120" s="1">
        <v>19</v>
      </c>
      <c r="H120" s="1">
        <v>19</v>
      </c>
      <c r="I120" s="1">
        <v>58</v>
      </c>
      <c r="J120" s="1">
        <v>27</v>
      </c>
    </row>
    <row r="121" spans="1:10" x14ac:dyDescent="0.2">
      <c r="A121" s="1" t="s">
        <v>73</v>
      </c>
      <c r="B121" s="1">
        <v>61</v>
      </c>
      <c r="C121" s="1" t="s">
        <v>74</v>
      </c>
      <c r="D121" s="1">
        <v>218</v>
      </c>
      <c r="E121" s="1">
        <v>45</v>
      </c>
      <c r="F121" s="1">
        <v>30</v>
      </c>
      <c r="G121" s="1">
        <v>18</v>
      </c>
      <c r="H121" s="1">
        <v>19</v>
      </c>
      <c r="I121" s="1">
        <v>56</v>
      </c>
      <c r="J121" s="1">
        <v>27</v>
      </c>
    </row>
    <row r="122" spans="1:10" x14ac:dyDescent="0.2">
      <c r="A122" s="1" t="s">
        <v>142</v>
      </c>
      <c r="B122" s="1">
        <v>61</v>
      </c>
      <c r="C122" s="1" t="s">
        <v>74</v>
      </c>
      <c r="D122" s="1">
        <v>239</v>
      </c>
      <c r="E122" s="1">
        <v>49</v>
      </c>
      <c r="F122" s="1">
        <v>35</v>
      </c>
      <c r="G122" s="1">
        <v>21</v>
      </c>
      <c r="H122" s="1">
        <v>21</v>
      </c>
      <c r="I122" s="1">
        <v>63</v>
      </c>
      <c r="J122" s="1">
        <v>29</v>
      </c>
    </row>
    <row r="123" spans="1:10" x14ac:dyDescent="0.2">
      <c r="A123" s="1" t="s">
        <v>141</v>
      </c>
      <c r="B123" s="1">
        <v>61</v>
      </c>
      <c r="C123" s="1" t="s">
        <v>171</v>
      </c>
      <c r="D123" s="1">
        <v>241</v>
      </c>
      <c r="E123" s="1">
        <v>52</v>
      </c>
      <c r="F123" s="1">
        <v>35</v>
      </c>
      <c r="G123" s="1">
        <v>21</v>
      </c>
      <c r="H123" s="1">
        <v>21</v>
      </c>
      <c r="I123" s="1">
        <v>65</v>
      </c>
      <c r="J123" s="1">
        <v>30</v>
      </c>
    </row>
    <row r="124" spans="1:10" x14ac:dyDescent="0.2">
      <c r="A124" s="1" t="s">
        <v>143</v>
      </c>
      <c r="B124" s="1">
        <v>61</v>
      </c>
      <c r="C124" s="1" t="s">
        <v>134</v>
      </c>
      <c r="D124" s="1">
        <v>237</v>
      </c>
      <c r="E124" s="1">
        <v>51</v>
      </c>
      <c r="F124" s="1">
        <v>35</v>
      </c>
      <c r="G124" s="1">
        <v>21</v>
      </c>
      <c r="H124" s="1">
        <v>20</v>
      </c>
      <c r="I124" s="1">
        <v>65</v>
      </c>
      <c r="J124" s="1">
        <v>30</v>
      </c>
    </row>
    <row r="125" spans="1:10" x14ac:dyDescent="0.2">
      <c r="A125" s="1" t="s">
        <v>135</v>
      </c>
      <c r="B125" s="1">
        <v>61</v>
      </c>
      <c r="C125" s="1" t="s">
        <v>171</v>
      </c>
      <c r="D125" s="1">
        <v>220</v>
      </c>
      <c r="E125" s="1">
        <v>47</v>
      </c>
      <c r="F125" s="1">
        <v>32</v>
      </c>
      <c r="G125" s="1">
        <v>19</v>
      </c>
      <c r="H125" s="1">
        <v>20</v>
      </c>
      <c r="I125" s="1">
        <v>58</v>
      </c>
      <c r="J125" s="1">
        <v>28</v>
      </c>
    </row>
    <row r="126" spans="1:10" x14ac:dyDescent="0.2">
      <c r="A126" s="1" t="s">
        <v>136</v>
      </c>
      <c r="B126" s="1">
        <v>61</v>
      </c>
      <c r="C126" s="1" t="s">
        <v>171</v>
      </c>
      <c r="D126" s="1">
        <v>241</v>
      </c>
      <c r="E126" s="1">
        <v>51</v>
      </c>
      <c r="F126" s="1">
        <v>35</v>
      </c>
      <c r="G126" s="1">
        <v>19</v>
      </c>
      <c r="H126" s="1">
        <v>20</v>
      </c>
      <c r="I126" s="1">
        <v>62</v>
      </c>
      <c r="J126" s="1">
        <v>29</v>
      </c>
    </row>
    <row r="127" spans="1:10" x14ac:dyDescent="0.2">
      <c r="A127" s="1" t="s">
        <v>222</v>
      </c>
      <c r="B127" s="1">
        <v>61</v>
      </c>
      <c r="C127" s="1" t="s">
        <v>171</v>
      </c>
      <c r="D127" s="1">
        <v>253</v>
      </c>
      <c r="E127" s="1">
        <v>54</v>
      </c>
      <c r="F127" s="1">
        <v>37</v>
      </c>
      <c r="G127" s="1">
        <v>21</v>
      </c>
      <c r="H127" s="1">
        <v>22</v>
      </c>
      <c r="I127" s="1">
        <v>70</v>
      </c>
      <c r="J127" s="1">
        <v>32</v>
      </c>
    </row>
    <row r="128" spans="1:10" x14ac:dyDescent="0.2">
      <c r="A128" s="1" t="s">
        <v>203</v>
      </c>
      <c r="B128" s="1">
        <v>61</v>
      </c>
      <c r="C128" s="1" t="s">
        <v>246</v>
      </c>
      <c r="D128" s="1">
        <v>229</v>
      </c>
      <c r="E128" s="1">
        <v>46</v>
      </c>
      <c r="F128" s="1">
        <v>32</v>
      </c>
      <c r="G128" s="1">
        <v>19</v>
      </c>
      <c r="H128" s="1">
        <v>19</v>
      </c>
      <c r="I128" s="1">
        <v>61</v>
      </c>
      <c r="J128" s="1">
        <v>27</v>
      </c>
    </row>
    <row r="129" spans="1:11" x14ac:dyDescent="0.2">
      <c r="A129" s="1" t="s">
        <v>204</v>
      </c>
      <c r="B129" s="1">
        <v>61</v>
      </c>
      <c r="C129" s="1" t="s">
        <v>174</v>
      </c>
      <c r="D129" s="1">
        <v>240</v>
      </c>
      <c r="E129" s="1">
        <v>49</v>
      </c>
      <c r="F129" s="1">
        <v>34</v>
      </c>
      <c r="G129" s="1">
        <v>21</v>
      </c>
      <c r="H129" s="1">
        <v>22</v>
      </c>
      <c r="I129" s="1">
        <v>61</v>
      </c>
      <c r="J129" s="1">
        <v>30</v>
      </c>
    </row>
    <row r="130" spans="1:11" x14ac:dyDescent="0.2">
      <c r="A130" s="1" t="s">
        <v>205</v>
      </c>
      <c r="B130" s="1">
        <v>61</v>
      </c>
      <c r="C130" s="1" t="s">
        <v>260</v>
      </c>
      <c r="D130" s="1">
        <v>237</v>
      </c>
      <c r="E130" s="1">
        <v>50</v>
      </c>
      <c r="F130" s="1">
        <v>36</v>
      </c>
      <c r="G130" s="1">
        <v>21</v>
      </c>
      <c r="H130" s="1">
        <v>20</v>
      </c>
      <c r="I130" s="1">
        <v>66</v>
      </c>
      <c r="J130" s="1">
        <v>31</v>
      </c>
      <c r="K130" s="1">
        <v>4</v>
      </c>
    </row>
    <row r="131" spans="1:11" x14ac:dyDescent="0.2">
      <c r="A131" s="1" t="s">
        <v>206</v>
      </c>
      <c r="B131" s="1">
        <v>61</v>
      </c>
      <c r="C131" s="1" t="s">
        <v>207</v>
      </c>
      <c r="D131" s="1">
        <v>225</v>
      </c>
      <c r="E131" s="1">
        <v>49</v>
      </c>
      <c r="F131" s="1">
        <v>35</v>
      </c>
      <c r="G131" s="1">
        <v>20</v>
      </c>
      <c r="H131" s="1">
        <v>19</v>
      </c>
      <c r="I131" s="1">
        <v>63</v>
      </c>
      <c r="J131" s="1">
        <v>28</v>
      </c>
      <c r="K131" s="1">
        <v>2</v>
      </c>
    </row>
    <row r="132" spans="1:11" x14ac:dyDescent="0.2">
      <c r="A132" s="1" t="s">
        <v>208</v>
      </c>
      <c r="B132" s="1">
        <v>61</v>
      </c>
      <c r="C132" s="1" t="s">
        <v>209</v>
      </c>
      <c r="D132" s="1">
        <v>238</v>
      </c>
      <c r="E132" s="1">
        <v>48</v>
      </c>
      <c r="F132" s="1">
        <v>35</v>
      </c>
      <c r="G132" s="1">
        <v>20</v>
      </c>
      <c r="H132" s="1">
        <v>20</v>
      </c>
      <c r="I132" s="1">
        <v>62</v>
      </c>
      <c r="J132" s="1">
        <v>29</v>
      </c>
      <c r="K132" s="1">
        <v>4</v>
      </c>
    </row>
    <row r="133" spans="1:11" x14ac:dyDescent="0.2">
      <c r="A133" s="1" t="s">
        <v>210</v>
      </c>
      <c r="B133" s="1">
        <v>61</v>
      </c>
      <c r="C133" s="1" t="s">
        <v>258</v>
      </c>
      <c r="D133" s="1">
        <v>234</v>
      </c>
      <c r="E133" s="1">
        <v>53</v>
      </c>
      <c r="F133" s="1">
        <v>39</v>
      </c>
      <c r="G133" s="1">
        <v>20</v>
      </c>
      <c r="H133" s="1">
        <v>20</v>
      </c>
      <c r="I133" s="1">
        <v>66</v>
      </c>
      <c r="J133" s="1">
        <v>31</v>
      </c>
      <c r="K133" s="1">
        <v>3</v>
      </c>
    </row>
    <row r="134" spans="1:11" x14ac:dyDescent="0.2">
      <c r="A134" s="1" t="s">
        <v>211</v>
      </c>
      <c r="B134" s="1">
        <v>61</v>
      </c>
      <c r="C134" s="1" t="s">
        <v>260</v>
      </c>
      <c r="D134" s="1">
        <v>224</v>
      </c>
      <c r="E134" s="1">
        <v>49</v>
      </c>
      <c r="F134" s="1">
        <v>34</v>
      </c>
      <c r="G134" s="1">
        <v>20</v>
      </c>
      <c r="H134" s="1">
        <v>19</v>
      </c>
      <c r="I134" s="1">
        <v>60</v>
      </c>
      <c r="J134" s="1">
        <v>28</v>
      </c>
      <c r="K134" s="1">
        <v>2</v>
      </c>
    </row>
    <row r="135" spans="1:11" x14ac:dyDescent="0.2">
      <c r="A135" s="1" t="s">
        <v>212</v>
      </c>
      <c r="B135" s="1">
        <v>61</v>
      </c>
      <c r="C135" s="1" t="s">
        <v>258</v>
      </c>
      <c r="D135" s="1">
        <v>222</v>
      </c>
      <c r="E135" s="1">
        <v>47</v>
      </c>
      <c r="F135" s="1">
        <v>35</v>
      </c>
      <c r="G135" s="1">
        <v>20</v>
      </c>
      <c r="H135" s="1">
        <v>20</v>
      </c>
      <c r="I135" s="1">
        <v>61</v>
      </c>
      <c r="J135" s="1">
        <v>28</v>
      </c>
      <c r="K135" s="1">
        <v>1</v>
      </c>
    </row>
    <row r="136" spans="1:11" x14ac:dyDescent="0.2">
      <c r="A136" s="1" t="s">
        <v>213</v>
      </c>
      <c r="B136" s="1">
        <v>61</v>
      </c>
      <c r="C136" s="1" t="s">
        <v>260</v>
      </c>
      <c r="D136" s="1">
        <v>220</v>
      </c>
      <c r="E136" s="1">
        <v>45</v>
      </c>
      <c r="F136" s="1">
        <v>33</v>
      </c>
      <c r="G136" s="1">
        <v>21</v>
      </c>
      <c r="H136" s="1">
        <v>20</v>
      </c>
      <c r="I136" s="1">
        <v>55</v>
      </c>
      <c r="J136" s="1">
        <v>27</v>
      </c>
      <c r="K136" s="1">
        <v>4</v>
      </c>
    </row>
    <row r="137" spans="1:11" x14ac:dyDescent="0.2">
      <c r="A137" s="1" t="s">
        <v>214</v>
      </c>
      <c r="B137" s="1">
        <v>61</v>
      </c>
      <c r="C137" s="1" t="s">
        <v>260</v>
      </c>
      <c r="D137" s="1">
        <v>217</v>
      </c>
      <c r="E137" s="1">
        <v>47</v>
      </c>
      <c r="F137" s="1">
        <v>34</v>
      </c>
      <c r="G137" s="1">
        <v>19</v>
      </c>
      <c r="H137" s="1">
        <v>19</v>
      </c>
      <c r="I137" s="1">
        <v>60</v>
      </c>
      <c r="J137" s="1">
        <v>28</v>
      </c>
      <c r="K137" s="1">
        <v>1</v>
      </c>
    </row>
    <row r="138" spans="1:11" x14ac:dyDescent="0.2">
      <c r="A138" s="1" t="s">
        <v>215</v>
      </c>
      <c r="B138" s="1">
        <v>61</v>
      </c>
      <c r="C138" s="1" t="s">
        <v>260</v>
      </c>
      <c r="D138" s="1">
        <v>227</v>
      </c>
      <c r="E138" s="1">
        <v>47</v>
      </c>
      <c r="F138" s="1">
        <v>33</v>
      </c>
      <c r="G138" s="1">
        <v>20</v>
      </c>
      <c r="H138" s="1">
        <v>20</v>
      </c>
      <c r="I138" s="1">
        <v>61</v>
      </c>
      <c r="J138" s="1">
        <v>28</v>
      </c>
      <c r="K138" s="1">
        <v>2</v>
      </c>
    </row>
    <row r="139" spans="1:11" x14ac:dyDescent="0.2">
      <c r="A139" s="1" t="s">
        <v>216</v>
      </c>
      <c r="B139" s="1">
        <v>61</v>
      </c>
      <c r="C139" s="1" t="s">
        <v>258</v>
      </c>
      <c r="D139" s="1">
        <v>228</v>
      </c>
      <c r="E139" s="1">
        <v>51</v>
      </c>
      <c r="F139" s="1">
        <v>37</v>
      </c>
      <c r="G139" s="1">
        <v>20</v>
      </c>
      <c r="H139" s="1">
        <v>20</v>
      </c>
      <c r="I139" s="1">
        <v>62</v>
      </c>
      <c r="J139" s="1">
        <v>29</v>
      </c>
      <c r="K139" s="1">
        <v>2</v>
      </c>
    </row>
    <row r="140" spans="1:11" x14ac:dyDescent="0.2">
      <c r="A140" s="1" t="s">
        <v>217</v>
      </c>
      <c r="B140" s="1">
        <v>61</v>
      </c>
      <c r="C140" s="1" t="s">
        <v>258</v>
      </c>
      <c r="D140" s="1">
        <v>239</v>
      </c>
      <c r="E140" s="1">
        <v>52</v>
      </c>
      <c r="F140" s="1">
        <v>39</v>
      </c>
      <c r="G140" s="1">
        <v>20</v>
      </c>
      <c r="H140" s="1">
        <v>20</v>
      </c>
      <c r="I140" s="1">
        <v>60</v>
      </c>
      <c r="J140" s="1">
        <v>29</v>
      </c>
      <c r="K140" s="1">
        <v>3</v>
      </c>
    </row>
    <row r="141" spans="1:11" x14ac:dyDescent="0.2">
      <c r="A141" s="1" t="s">
        <v>218</v>
      </c>
      <c r="B141" s="1">
        <v>61</v>
      </c>
      <c r="C141" s="1" t="s">
        <v>258</v>
      </c>
      <c r="D141" s="1">
        <v>235</v>
      </c>
      <c r="E141" s="1">
        <v>48</v>
      </c>
      <c r="F141" s="1">
        <v>33</v>
      </c>
      <c r="G141" s="1">
        <v>20</v>
      </c>
      <c r="H141" s="1">
        <v>19</v>
      </c>
      <c r="I141" s="1">
        <v>60</v>
      </c>
      <c r="J141" s="1">
        <v>28</v>
      </c>
      <c r="K141" s="1">
        <v>4</v>
      </c>
    </row>
    <row r="142" spans="1:11" x14ac:dyDescent="0.2">
      <c r="A142" s="1" t="s">
        <v>219</v>
      </c>
      <c r="B142" s="1">
        <v>61</v>
      </c>
      <c r="C142" s="1" t="s">
        <v>258</v>
      </c>
      <c r="D142" s="1">
        <v>225</v>
      </c>
      <c r="E142" s="1">
        <v>47</v>
      </c>
      <c r="F142" s="1">
        <v>34</v>
      </c>
      <c r="G142" s="1">
        <v>20</v>
      </c>
      <c r="H142" s="1">
        <v>19</v>
      </c>
      <c r="I142" s="1">
        <v>57</v>
      </c>
      <c r="J142" s="1">
        <v>27</v>
      </c>
      <c r="K142" s="1">
        <v>2</v>
      </c>
    </row>
    <row r="143" spans="1:11" x14ac:dyDescent="0.2">
      <c r="A143" s="1" t="s">
        <v>220</v>
      </c>
      <c r="B143" s="1">
        <v>61</v>
      </c>
      <c r="C143" s="1" t="s">
        <v>258</v>
      </c>
      <c r="D143" s="1">
        <v>224</v>
      </c>
      <c r="E143" s="1">
        <v>47</v>
      </c>
      <c r="F143" s="1">
        <v>35</v>
      </c>
      <c r="G143" s="1">
        <v>21</v>
      </c>
      <c r="H143" s="1">
        <v>21</v>
      </c>
      <c r="I143" s="1">
        <v>61</v>
      </c>
      <c r="J143" s="1">
        <v>29</v>
      </c>
      <c r="K143" s="1">
        <v>2</v>
      </c>
    </row>
    <row r="144" spans="1:11" x14ac:dyDescent="0.2">
      <c r="A144" s="1" t="s">
        <v>221</v>
      </c>
      <c r="B144" s="1">
        <v>61</v>
      </c>
      <c r="C144" s="1" t="s">
        <v>260</v>
      </c>
      <c r="D144" s="1">
        <v>239</v>
      </c>
      <c r="E144" s="1">
        <v>52</v>
      </c>
      <c r="F144" s="1">
        <v>38</v>
      </c>
      <c r="G144" s="1">
        <v>22</v>
      </c>
      <c r="H144" s="1">
        <v>22</v>
      </c>
      <c r="I144" s="1">
        <v>66</v>
      </c>
      <c r="J144" s="1">
        <v>32</v>
      </c>
      <c r="K144" s="1">
        <v>4</v>
      </c>
    </row>
    <row r="145" spans="1:11" x14ac:dyDescent="0.2">
      <c r="A145" s="1" t="s">
        <v>21</v>
      </c>
      <c r="B145" s="1">
        <v>61</v>
      </c>
      <c r="C145" s="1" t="s">
        <v>260</v>
      </c>
      <c r="D145" s="1">
        <v>224</v>
      </c>
      <c r="E145" s="1">
        <v>46</v>
      </c>
      <c r="F145" s="1">
        <v>33</v>
      </c>
      <c r="G145" s="1">
        <v>18</v>
      </c>
      <c r="H145" s="1">
        <v>18</v>
      </c>
      <c r="I145" s="1">
        <v>58</v>
      </c>
      <c r="J145" s="1">
        <v>28</v>
      </c>
      <c r="K145" s="1">
        <v>3</v>
      </c>
    </row>
    <row r="146" spans="1:11" x14ac:dyDescent="0.2">
      <c r="A146" s="1" t="s">
        <v>22</v>
      </c>
      <c r="B146" s="1">
        <v>61</v>
      </c>
      <c r="C146" s="1" t="s">
        <v>258</v>
      </c>
      <c r="D146" s="1">
        <v>221</v>
      </c>
      <c r="E146" s="1">
        <v>48</v>
      </c>
      <c r="F146" s="1">
        <v>33</v>
      </c>
      <c r="G146" s="1">
        <v>20</v>
      </c>
      <c r="H146" s="1">
        <v>19</v>
      </c>
      <c r="I146" s="1">
        <v>58</v>
      </c>
      <c r="J146" s="1">
        <v>28</v>
      </c>
      <c r="K146" s="1">
        <v>2</v>
      </c>
    </row>
    <row r="147" spans="1:11" x14ac:dyDescent="0.2">
      <c r="A147" s="1" t="s">
        <v>23</v>
      </c>
      <c r="B147" s="1">
        <v>61</v>
      </c>
      <c r="C147" s="1" t="s">
        <v>258</v>
      </c>
      <c r="D147" s="1">
        <v>227</v>
      </c>
      <c r="E147" s="1">
        <v>52</v>
      </c>
      <c r="F147" s="1">
        <v>37</v>
      </c>
      <c r="G147" s="1">
        <v>21</v>
      </c>
      <c r="H147" s="1">
        <v>21</v>
      </c>
      <c r="I147" s="1">
        <v>66</v>
      </c>
      <c r="J147" s="1">
        <v>31</v>
      </c>
      <c r="K147" s="1">
        <v>4</v>
      </c>
    </row>
    <row r="148" spans="1:11" x14ac:dyDescent="0.2">
      <c r="A148" s="1" t="s">
        <v>24</v>
      </c>
      <c r="B148" s="1">
        <v>61</v>
      </c>
      <c r="C148" s="1" t="s">
        <v>258</v>
      </c>
      <c r="D148" s="1">
        <v>231</v>
      </c>
      <c r="E148" s="1">
        <v>51</v>
      </c>
      <c r="F148" s="1">
        <v>35</v>
      </c>
      <c r="G148" s="1">
        <v>21</v>
      </c>
      <c r="H148" s="1">
        <v>21</v>
      </c>
      <c r="I148" s="1">
        <v>63</v>
      </c>
      <c r="J148" s="1">
        <v>29</v>
      </c>
      <c r="K148" s="1">
        <v>3</v>
      </c>
    </row>
    <row r="149" spans="1:11" x14ac:dyDescent="0.2">
      <c r="A149" s="1" t="s">
        <v>25</v>
      </c>
      <c r="B149" s="1">
        <v>61</v>
      </c>
      <c r="C149" s="1" t="s">
        <v>258</v>
      </c>
      <c r="D149" s="1">
        <v>218</v>
      </c>
      <c r="E149" s="1">
        <v>48</v>
      </c>
      <c r="F149" s="1">
        <v>31</v>
      </c>
      <c r="G149" s="1">
        <v>19</v>
      </c>
      <c r="H149" s="1">
        <v>19</v>
      </c>
      <c r="I149" s="1">
        <v>58</v>
      </c>
      <c r="J149" s="1">
        <v>28</v>
      </c>
      <c r="K149" s="1">
        <v>2</v>
      </c>
    </row>
    <row r="150" spans="1:11" x14ac:dyDescent="0.2">
      <c r="A150" s="1" t="s">
        <v>247</v>
      </c>
      <c r="B150" s="1">
        <v>61</v>
      </c>
      <c r="C150" s="1" t="s">
        <v>258</v>
      </c>
      <c r="D150" s="1">
        <v>229</v>
      </c>
      <c r="E150" s="1">
        <v>50</v>
      </c>
      <c r="F150" s="1">
        <v>35</v>
      </c>
      <c r="G150" s="1">
        <v>21</v>
      </c>
      <c r="H150" s="1">
        <v>20</v>
      </c>
      <c r="I150" s="1">
        <v>61</v>
      </c>
      <c r="J150" s="1">
        <v>29</v>
      </c>
      <c r="K150" s="1">
        <v>4</v>
      </c>
    </row>
    <row r="151" spans="1:11" x14ac:dyDescent="0.2">
      <c r="A151" s="1" t="s">
        <v>248</v>
      </c>
      <c r="B151" s="1">
        <v>61</v>
      </c>
      <c r="C151" s="1" t="s">
        <v>249</v>
      </c>
      <c r="D151" s="1">
        <v>234</v>
      </c>
      <c r="E151" s="1">
        <v>50</v>
      </c>
      <c r="F151" s="1">
        <v>36</v>
      </c>
      <c r="G151" s="1">
        <v>21</v>
      </c>
      <c r="H151" s="1">
        <v>21</v>
      </c>
      <c r="I151" s="1">
        <v>61</v>
      </c>
      <c r="J151" s="1">
        <v>30</v>
      </c>
      <c r="K151" s="1">
        <v>4</v>
      </c>
    </row>
    <row r="152" spans="1:11" x14ac:dyDescent="0.2">
      <c r="A152" s="1" t="s">
        <v>250</v>
      </c>
      <c r="B152" s="1">
        <v>61</v>
      </c>
      <c r="C152" s="1" t="s">
        <v>260</v>
      </c>
      <c r="D152" s="1">
        <v>231</v>
      </c>
      <c r="E152" s="1">
        <v>50</v>
      </c>
      <c r="F152" s="1">
        <v>35</v>
      </c>
      <c r="G152" s="1">
        <v>22</v>
      </c>
      <c r="H152" s="1">
        <v>21</v>
      </c>
      <c r="I152" s="1">
        <v>64</v>
      </c>
      <c r="J152" s="1">
        <v>30</v>
      </c>
      <c r="K152" s="1">
        <v>4</v>
      </c>
    </row>
    <row r="153" spans="1:11" x14ac:dyDescent="0.2">
      <c r="A153" s="1" t="s">
        <v>251</v>
      </c>
      <c r="B153" s="1">
        <v>61</v>
      </c>
      <c r="C153" s="1" t="s">
        <v>260</v>
      </c>
      <c r="D153" s="1">
        <v>230</v>
      </c>
      <c r="E153" s="1">
        <v>48</v>
      </c>
      <c r="F153" s="1">
        <v>33</v>
      </c>
      <c r="G153" s="1">
        <v>21</v>
      </c>
      <c r="H153" s="1">
        <v>20</v>
      </c>
      <c r="I153" s="1">
        <v>60</v>
      </c>
      <c r="J153" s="1">
        <v>28</v>
      </c>
      <c r="K153" s="1">
        <v>1</v>
      </c>
    </row>
    <row r="154" spans="1:11" x14ac:dyDescent="0.2">
      <c r="A154" s="1" t="s">
        <v>52</v>
      </c>
      <c r="B154" s="1">
        <v>61</v>
      </c>
      <c r="C154" s="1" t="s">
        <v>260</v>
      </c>
      <c r="D154" s="1">
        <v>230</v>
      </c>
      <c r="E154" s="1">
        <v>51</v>
      </c>
      <c r="F154" s="1">
        <v>37</v>
      </c>
      <c r="G154" s="1">
        <v>21</v>
      </c>
      <c r="H154" s="1">
        <v>21</v>
      </c>
      <c r="I154" s="1">
        <v>63</v>
      </c>
      <c r="J154" s="1">
        <v>29</v>
      </c>
      <c r="K154" s="1">
        <v>4</v>
      </c>
    </row>
    <row r="155" spans="1:11" x14ac:dyDescent="0.2">
      <c r="A155" s="1" t="s">
        <v>53</v>
      </c>
      <c r="B155" s="1">
        <v>67</v>
      </c>
      <c r="C155" s="1" t="s">
        <v>54</v>
      </c>
      <c r="D155" s="1">
        <v>232</v>
      </c>
      <c r="E155" s="1">
        <v>49</v>
      </c>
      <c r="F155" s="1">
        <v>35</v>
      </c>
      <c r="G155" s="1">
        <v>18</v>
      </c>
      <c r="H155" s="1">
        <v>19</v>
      </c>
      <c r="I155" s="1">
        <v>62</v>
      </c>
      <c r="J155" s="1">
        <v>31</v>
      </c>
      <c r="K155" s="1">
        <v>4</v>
      </c>
    </row>
    <row r="156" spans="1:11" x14ac:dyDescent="0.2">
      <c r="A156" s="1" t="s">
        <v>55</v>
      </c>
      <c r="B156" s="1">
        <v>67</v>
      </c>
      <c r="C156" s="1" t="s">
        <v>54</v>
      </c>
      <c r="D156" s="1">
        <v>220</v>
      </c>
      <c r="E156" s="1">
        <v>47</v>
      </c>
      <c r="F156" s="1">
        <v>34</v>
      </c>
      <c r="G156" s="1">
        <v>18</v>
      </c>
      <c r="H156" s="1">
        <v>19</v>
      </c>
      <c r="I156" s="1">
        <v>61</v>
      </c>
      <c r="J156" s="1">
        <v>28</v>
      </c>
      <c r="K156" s="1">
        <v>3</v>
      </c>
    </row>
    <row r="157" spans="1:11" x14ac:dyDescent="0.2">
      <c r="A157" s="1" t="s">
        <v>56</v>
      </c>
      <c r="B157" s="1">
        <v>67</v>
      </c>
      <c r="C157" s="1" t="s">
        <v>57</v>
      </c>
      <c r="D157" s="1">
        <v>228</v>
      </c>
      <c r="E157" s="1">
        <v>49</v>
      </c>
      <c r="F157" s="1">
        <v>35</v>
      </c>
      <c r="G157" s="1">
        <v>20</v>
      </c>
      <c r="H157" s="1">
        <v>18</v>
      </c>
      <c r="I157" s="1">
        <v>59</v>
      </c>
      <c r="J157" s="1">
        <v>28</v>
      </c>
      <c r="K157" s="1">
        <v>1</v>
      </c>
    </row>
    <row r="158" spans="1:11" x14ac:dyDescent="0.2">
      <c r="A158" s="1" t="s">
        <v>58</v>
      </c>
      <c r="B158" s="1">
        <v>67</v>
      </c>
      <c r="C158" s="1" t="s">
        <v>177</v>
      </c>
      <c r="D158" s="1">
        <v>219</v>
      </c>
      <c r="E158" s="1">
        <v>45</v>
      </c>
      <c r="F158" s="1">
        <v>31</v>
      </c>
      <c r="G158" s="1">
        <v>19</v>
      </c>
      <c r="H158" s="1">
        <v>20</v>
      </c>
      <c r="I158" s="1">
        <v>58</v>
      </c>
      <c r="J158" s="1">
        <v>26</v>
      </c>
      <c r="K158" s="1">
        <v>2</v>
      </c>
    </row>
    <row r="159" spans="1:11" x14ac:dyDescent="0.2">
      <c r="A159" s="1" t="s">
        <v>178</v>
      </c>
      <c r="B159" s="1">
        <v>67</v>
      </c>
      <c r="C159" s="1" t="s">
        <v>54</v>
      </c>
      <c r="D159" s="1">
        <v>232</v>
      </c>
      <c r="E159" s="1">
        <v>50</v>
      </c>
      <c r="F159" s="1">
        <v>35</v>
      </c>
      <c r="G159" s="1">
        <v>21</v>
      </c>
      <c r="H159" s="1">
        <v>20</v>
      </c>
      <c r="I159" s="1">
        <v>61</v>
      </c>
      <c r="J159" s="1">
        <v>29</v>
      </c>
      <c r="K159" s="1">
        <v>4</v>
      </c>
    </row>
    <row r="160" spans="1:11" x14ac:dyDescent="0.2">
      <c r="A160" s="1" t="s">
        <v>179</v>
      </c>
      <c r="B160" s="1">
        <v>67</v>
      </c>
      <c r="C160" s="1" t="s">
        <v>54</v>
      </c>
      <c r="D160" s="1">
        <v>228</v>
      </c>
      <c r="E160" s="1">
        <v>45</v>
      </c>
      <c r="F160" s="1">
        <v>32</v>
      </c>
      <c r="G160" s="1">
        <v>20</v>
      </c>
      <c r="H160" s="1">
        <v>19</v>
      </c>
      <c r="I160" s="1">
        <v>59</v>
      </c>
      <c r="J160" s="1">
        <v>28</v>
      </c>
      <c r="K160" s="1">
        <v>2</v>
      </c>
    </row>
    <row r="161" spans="1:11" x14ac:dyDescent="0.2">
      <c r="A161" s="1" t="s">
        <v>180</v>
      </c>
      <c r="B161" s="1">
        <v>67</v>
      </c>
      <c r="C161" s="1" t="s">
        <v>57</v>
      </c>
      <c r="D161" s="1">
        <v>221</v>
      </c>
      <c r="E161" s="1">
        <v>45</v>
      </c>
      <c r="F161" s="1">
        <v>31</v>
      </c>
      <c r="G161" s="1">
        <v>19</v>
      </c>
      <c r="H161" s="1">
        <v>19</v>
      </c>
      <c r="I161" s="1">
        <v>57</v>
      </c>
      <c r="J161" s="1">
        <v>27</v>
      </c>
      <c r="K161" s="1">
        <v>3</v>
      </c>
    </row>
    <row r="162" spans="1:11" x14ac:dyDescent="0.2">
      <c r="A162" s="1" t="s">
        <v>181</v>
      </c>
      <c r="B162" s="1">
        <v>67</v>
      </c>
      <c r="C162" s="1" t="s">
        <v>57</v>
      </c>
      <c r="D162" s="1">
        <v>236</v>
      </c>
      <c r="E162" s="1">
        <v>50</v>
      </c>
      <c r="F162" s="1">
        <v>34</v>
      </c>
      <c r="G162" s="1">
        <v>20</v>
      </c>
      <c r="H162" s="1">
        <v>20</v>
      </c>
      <c r="I162" s="1">
        <v>63</v>
      </c>
      <c r="J162" s="1">
        <v>30</v>
      </c>
      <c r="K162" s="1">
        <v>1</v>
      </c>
    </row>
    <row r="163" spans="1:11" x14ac:dyDescent="0.2">
      <c r="A163" s="1" t="s">
        <v>182</v>
      </c>
      <c r="B163" s="1">
        <v>67</v>
      </c>
      <c r="C163" s="1" t="s">
        <v>57</v>
      </c>
      <c r="D163" s="1">
        <v>245</v>
      </c>
      <c r="E163" s="1">
        <v>50</v>
      </c>
      <c r="F163" s="1">
        <v>34</v>
      </c>
      <c r="G163" s="1">
        <v>19</v>
      </c>
      <c r="H163" s="1">
        <v>20</v>
      </c>
      <c r="I163" s="1">
        <v>60</v>
      </c>
      <c r="J163" s="1">
        <v>30</v>
      </c>
      <c r="K163" s="1">
        <v>3</v>
      </c>
    </row>
    <row r="164" spans="1:11" x14ac:dyDescent="0.2">
      <c r="A164" s="1" t="s">
        <v>202</v>
      </c>
      <c r="B164" s="1">
        <v>67</v>
      </c>
      <c r="C164" s="1" t="s">
        <v>54</v>
      </c>
      <c r="D164" s="1">
        <v>225</v>
      </c>
      <c r="E164" s="1">
        <v>48</v>
      </c>
      <c r="F164" s="1">
        <v>32</v>
      </c>
      <c r="G164" s="1">
        <v>19</v>
      </c>
      <c r="H164" s="1">
        <v>18</v>
      </c>
      <c r="I164" s="1">
        <v>60</v>
      </c>
      <c r="J164" s="1">
        <v>28</v>
      </c>
      <c r="K164" s="1">
        <v>4</v>
      </c>
    </row>
    <row r="165" spans="1:11" x14ac:dyDescent="0.2">
      <c r="A165" s="1" t="s">
        <v>307</v>
      </c>
      <c r="B165" s="1">
        <v>67</v>
      </c>
      <c r="C165" s="1" t="s">
        <v>308</v>
      </c>
      <c r="D165" s="1">
        <v>231</v>
      </c>
      <c r="E165" s="1">
        <v>47</v>
      </c>
      <c r="F165" s="1">
        <v>33</v>
      </c>
      <c r="G165" s="1">
        <v>19</v>
      </c>
      <c r="H165" s="1">
        <v>19</v>
      </c>
      <c r="I165" s="1">
        <v>59</v>
      </c>
      <c r="J165" s="1">
        <v>28</v>
      </c>
      <c r="K165" s="1">
        <v>3</v>
      </c>
    </row>
    <row r="166" spans="1:11" x14ac:dyDescent="0.2">
      <c r="A166" s="1" t="s">
        <v>309</v>
      </c>
      <c r="B166" s="1">
        <v>67</v>
      </c>
      <c r="C166" s="1" t="s">
        <v>57</v>
      </c>
      <c r="D166" s="1">
        <v>233</v>
      </c>
      <c r="E166" s="1">
        <v>46</v>
      </c>
      <c r="F166" s="1">
        <v>32</v>
      </c>
      <c r="G166" s="1">
        <v>20</v>
      </c>
      <c r="H166" s="1">
        <v>20</v>
      </c>
      <c r="I166" s="1">
        <v>60</v>
      </c>
      <c r="J166" s="1">
        <v>28</v>
      </c>
      <c r="K166" s="1">
        <v>2</v>
      </c>
    </row>
    <row r="167" spans="1:11" x14ac:dyDescent="0.2">
      <c r="A167" s="1" t="s">
        <v>310</v>
      </c>
      <c r="B167" s="1">
        <v>67</v>
      </c>
      <c r="C167" s="1" t="s">
        <v>54</v>
      </c>
      <c r="D167" s="1">
        <v>223</v>
      </c>
      <c r="E167" s="1">
        <v>49</v>
      </c>
      <c r="F167" s="1">
        <v>35</v>
      </c>
      <c r="G167" s="1">
        <v>19</v>
      </c>
      <c r="H167" s="1">
        <v>19</v>
      </c>
      <c r="I167" s="1">
        <v>60</v>
      </c>
      <c r="J167" s="1">
        <v>30</v>
      </c>
      <c r="K167" s="1">
        <v>4</v>
      </c>
    </row>
    <row r="168" spans="1:11" x14ac:dyDescent="0.2">
      <c r="A168" s="1" t="s">
        <v>311</v>
      </c>
      <c r="B168" s="1">
        <v>67</v>
      </c>
      <c r="C168" s="1" t="s">
        <v>54</v>
      </c>
      <c r="D168" s="1">
        <v>236</v>
      </c>
      <c r="E168" s="1">
        <v>47</v>
      </c>
      <c r="F168" s="1">
        <v>34</v>
      </c>
      <c r="G168" s="1">
        <v>19</v>
      </c>
      <c r="H168" s="1">
        <v>19</v>
      </c>
      <c r="I168" s="1">
        <v>61</v>
      </c>
      <c r="J168" s="1">
        <v>29</v>
      </c>
      <c r="K168" s="1">
        <v>2</v>
      </c>
    </row>
    <row r="169" spans="1:11" x14ac:dyDescent="0.2">
      <c r="A169" s="1" t="s">
        <v>288</v>
      </c>
      <c r="B169" s="1">
        <v>67</v>
      </c>
      <c r="C169" s="1" t="s">
        <v>54</v>
      </c>
      <c r="D169" s="1">
        <v>232</v>
      </c>
      <c r="E169" s="1">
        <v>49</v>
      </c>
      <c r="F169" s="1">
        <v>36</v>
      </c>
      <c r="G169" s="1">
        <v>19</v>
      </c>
      <c r="H169" s="1">
        <v>20</v>
      </c>
      <c r="I169" s="1">
        <v>63</v>
      </c>
      <c r="J169" s="1">
        <v>29</v>
      </c>
      <c r="K169" s="1">
        <v>1</v>
      </c>
    </row>
    <row r="170" spans="1:11" x14ac:dyDescent="0.2">
      <c r="A170" s="1" t="s">
        <v>289</v>
      </c>
      <c r="B170" s="1">
        <v>67</v>
      </c>
      <c r="C170" s="1" t="s">
        <v>54</v>
      </c>
      <c r="D170" s="1">
        <v>226</v>
      </c>
      <c r="E170" s="1">
        <v>49</v>
      </c>
      <c r="F170" s="1">
        <v>34</v>
      </c>
      <c r="G170" s="1">
        <v>20</v>
      </c>
      <c r="H170" s="1">
        <v>19</v>
      </c>
      <c r="I170" s="1">
        <v>60</v>
      </c>
      <c r="J170" s="1">
        <v>29</v>
      </c>
      <c r="K170" s="1">
        <v>4</v>
      </c>
    </row>
    <row r="171" spans="1:11" x14ac:dyDescent="0.2">
      <c r="A171" s="1" t="s">
        <v>290</v>
      </c>
      <c r="B171" s="1">
        <v>67</v>
      </c>
      <c r="C171" s="1" t="s">
        <v>57</v>
      </c>
      <c r="D171" s="1">
        <v>229</v>
      </c>
      <c r="E171" s="1">
        <v>46</v>
      </c>
      <c r="F171" s="1">
        <v>33</v>
      </c>
      <c r="G171" s="1">
        <v>20</v>
      </c>
      <c r="H171" s="1">
        <v>19</v>
      </c>
      <c r="I171" s="1">
        <v>60</v>
      </c>
      <c r="J171" s="1">
        <v>28</v>
      </c>
      <c r="K171" s="1">
        <v>1</v>
      </c>
    </row>
    <row r="172" spans="1:11" x14ac:dyDescent="0.2">
      <c r="A172" s="1" t="s">
        <v>291</v>
      </c>
      <c r="B172" s="1">
        <v>67</v>
      </c>
      <c r="C172" s="1" t="s">
        <v>54</v>
      </c>
      <c r="D172" s="1">
        <v>215</v>
      </c>
      <c r="E172" s="1">
        <v>46</v>
      </c>
      <c r="F172" s="1">
        <v>33</v>
      </c>
      <c r="G172" s="1">
        <v>18</v>
      </c>
      <c r="H172" s="1">
        <v>19</v>
      </c>
      <c r="I172" s="1">
        <v>58</v>
      </c>
      <c r="J172" s="1">
        <v>27</v>
      </c>
      <c r="K172" s="1">
        <v>2</v>
      </c>
    </row>
    <row r="173" spans="1:11" x14ac:dyDescent="0.2">
      <c r="A173" s="1" t="s">
        <v>292</v>
      </c>
      <c r="B173" s="1">
        <v>67</v>
      </c>
      <c r="C173" s="1" t="s">
        <v>54</v>
      </c>
      <c r="D173" s="1">
        <v>233</v>
      </c>
      <c r="E173" s="1">
        <v>50</v>
      </c>
      <c r="F173" s="1">
        <v>35</v>
      </c>
      <c r="G173" s="1">
        <v>20</v>
      </c>
      <c r="H173" s="1">
        <v>20</v>
      </c>
      <c r="I173" s="1">
        <v>64</v>
      </c>
      <c r="J173" s="1">
        <v>30</v>
      </c>
      <c r="K173" s="1">
        <v>2</v>
      </c>
    </row>
    <row r="174" spans="1:11" x14ac:dyDescent="0.2">
      <c r="A174" s="1" t="s">
        <v>293</v>
      </c>
      <c r="B174" s="1">
        <v>67</v>
      </c>
      <c r="C174" s="1" t="s">
        <v>54</v>
      </c>
      <c r="D174" s="1">
        <v>218</v>
      </c>
      <c r="E174" s="1">
        <v>49</v>
      </c>
      <c r="F174" s="1">
        <v>33</v>
      </c>
      <c r="G174" s="1">
        <v>18</v>
      </c>
      <c r="H174" s="1">
        <v>19</v>
      </c>
      <c r="I174" s="1">
        <v>57</v>
      </c>
      <c r="J174" s="1">
        <v>28</v>
      </c>
      <c r="K174" s="1">
        <v>1</v>
      </c>
    </row>
    <row r="175" spans="1:11" x14ac:dyDescent="0.2">
      <c r="A175" s="1" t="s">
        <v>294</v>
      </c>
      <c r="B175" s="1">
        <v>67</v>
      </c>
      <c r="C175" s="1" t="s">
        <v>57</v>
      </c>
      <c r="D175" s="1">
        <v>212</v>
      </c>
      <c r="E175" s="1">
        <v>45</v>
      </c>
      <c r="F175" s="1">
        <v>31</v>
      </c>
      <c r="G175" s="1">
        <v>18</v>
      </c>
      <c r="H175" s="1">
        <v>18</v>
      </c>
      <c r="I175" s="1">
        <v>57</v>
      </c>
      <c r="J175" s="1">
        <v>27</v>
      </c>
      <c r="K175" s="1">
        <v>3</v>
      </c>
    </row>
    <row r="176" spans="1:11" x14ac:dyDescent="0.2">
      <c r="A176" s="1" t="s">
        <v>295</v>
      </c>
      <c r="B176" s="1">
        <v>67</v>
      </c>
      <c r="C176" s="1" t="s">
        <v>54</v>
      </c>
      <c r="D176" s="1">
        <v>216</v>
      </c>
      <c r="E176" s="1">
        <v>46</v>
      </c>
      <c r="F176" s="1">
        <v>33</v>
      </c>
      <c r="G176" s="1">
        <v>18</v>
      </c>
      <c r="H176" s="1">
        <v>18</v>
      </c>
      <c r="I176" s="1">
        <v>57</v>
      </c>
      <c r="J176" s="1">
        <v>28</v>
      </c>
      <c r="K176" s="1">
        <v>2</v>
      </c>
    </row>
    <row r="177" spans="1:11" x14ac:dyDescent="0.2">
      <c r="A177" s="1" t="s">
        <v>296</v>
      </c>
      <c r="B177" s="1">
        <v>67</v>
      </c>
      <c r="C177" s="1" t="s">
        <v>57</v>
      </c>
      <c r="D177" s="1">
        <v>234</v>
      </c>
      <c r="E177" s="1">
        <v>46</v>
      </c>
      <c r="F177" s="1">
        <v>33</v>
      </c>
      <c r="G177" s="1">
        <v>21</v>
      </c>
      <c r="H177" s="1">
        <v>19</v>
      </c>
      <c r="I177" s="1">
        <v>63</v>
      </c>
      <c r="J177" s="1">
        <v>29</v>
      </c>
      <c r="K177" s="1">
        <v>3</v>
      </c>
    </row>
    <row r="178" spans="1:11" x14ac:dyDescent="0.2">
      <c r="A178" s="1" t="s">
        <v>297</v>
      </c>
      <c r="B178" s="1">
        <v>67</v>
      </c>
      <c r="C178" s="1" t="s">
        <v>57</v>
      </c>
      <c r="D178" s="1">
        <v>228</v>
      </c>
      <c r="E178" s="1">
        <v>46</v>
      </c>
      <c r="F178" s="1">
        <v>33</v>
      </c>
      <c r="G178" s="1">
        <v>19</v>
      </c>
      <c r="H178" s="1">
        <v>19</v>
      </c>
      <c r="I178" s="1">
        <v>60</v>
      </c>
      <c r="J178" s="1">
        <v>27</v>
      </c>
      <c r="K178" s="1">
        <v>2</v>
      </c>
    </row>
    <row r="179" spans="1:11" x14ac:dyDescent="0.2">
      <c r="A179" s="1" t="s">
        <v>298</v>
      </c>
      <c r="B179" s="1">
        <v>67</v>
      </c>
      <c r="C179" s="1" t="s">
        <v>54</v>
      </c>
      <c r="D179" s="1">
        <v>217</v>
      </c>
      <c r="E179" s="1">
        <v>46</v>
      </c>
      <c r="F179" s="1">
        <v>34</v>
      </c>
      <c r="G179" s="1">
        <v>18</v>
      </c>
      <c r="H179" s="1">
        <v>18</v>
      </c>
      <c r="I179" s="1">
        <v>57</v>
      </c>
      <c r="J179" s="1">
        <v>28</v>
      </c>
      <c r="K179" s="1">
        <v>4</v>
      </c>
    </row>
    <row r="180" spans="1:11" x14ac:dyDescent="0.2">
      <c r="A180" s="1" t="s">
        <v>299</v>
      </c>
      <c r="B180" s="1">
        <v>67</v>
      </c>
      <c r="C180" s="1" t="s">
        <v>300</v>
      </c>
      <c r="D180" s="1">
        <v>215</v>
      </c>
      <c r="E180" s="1">
        <v>49</v>
      </c>
      <c r="F180" s="1">
        <v>34</v>
      </c>
      <c r="G180" s="1">
        <v>21</v>
      </c>
      <c r="H180" s="1">
        <v>20</v>
      </c>
      <c r="I180" s="1">
        <v>61</v>
      </c>
      <c r="J180" s="1">
        <v>28</v>
      </c>
      <c r="K180" s="1">
        <v>4</v>
      </c>
    </row>
    <row r="181" spans="1:11" x14ac:dyDescent="0.2">
      <c r="A181" s="1" t="s">
        <v>301</v>
      </c>
      <c r="B181" s="1">
        <v>67</v>
      </c>
      <c r="C181" s="1" t="s">
        <v>302</v>
      </c>
      <c r="D181" s="1">
        <v>228</v>
      </c>
      <c r="E181" s="1">
        <v>46</v>
      </c>
      <c r="F181" s="1">
        <v>34</v>
      </c>
      <c r="G181" s="1">
        <v>21</v>
      </c>
      <c r="H181" s="1">
        <v>20</v>
      </c>
      <c r="I181" s="1">
        <v>59</v>
      </c>
      <c r="J181" s="1">
        <v>29</v>
      </c>
      <c r="K181" s="1">
        <v>2</v>
      </c>
    </row>
    <row r="182" spans="1:11" x14ac:dyDescent="0.2">
      <c r="A182" s="1" t="s">
        <v>303</v>
      </c>
      <c r="B182" s="1">
        <v>67</v>
      </c>
      <c r="C182" s="1" t="s">
        <v>300</v>
      </c>
      <c r="D182" s="1">
        <v>240</v>
      </c>
      <c r="E182" s="1">
        <v>53</v>
      </c>
      <c r="F182" s="1">
        <v>35</v>
      </c>
      <c r="G182" s="1">
        <v>20</v>
      </c>
      <c r="H182" s="1">
        <v>20</v>
      </c>
      <c r="I182" s="1">
        <v>62</v>
      </c>
      <c r="J182" s="1">
        <v>30</v>
      </c>
      <c r="K182" s="1">
        <v>3</v>
      </c>
    </row>
    <row r="183" spans="1:11" x14ac:dyDescent="0.2">
      <c r="A183" s="1" t="s">
        <v>101</v>
      </c>
      <c r="B183" s="1">
        <v>67</v>
      </c>
      <c r="C183" s="1" t="s">
        <v>300</v>
      </c>
      <c r="D183" s="1">
        <v>236</v>
      </c>
      <c r="E183" s="1">
        <v>51</v>
      </c>
      <c r="F183" s="1">
        <v>35</v>
      </c>
      <c r="G183" s="1">
        <v>20</v>
      </c>
      <c r="H183" s="1">
        <v>20</v>
      </c>
      <c r="I183" s="1">
        <v>64</v>
      </c>
      <c r="J183" s="1">
        <v>29</v>
      </c>
      <c r="K183" s="1">
        <v>3</v>
      </c>
    </row>
    <row r="184" spans="1:11" x14ac:dyDescent="0.2">
      <c r="A184" s="1" t="s">
        <v>102</v>
      </c>
      <c r="B184" s="1">
        <v>67</v>
      </c>
      <c r="C184" s="1" t="s">
        <v>103</v>
      </c>
      <c r="D184" s="1">
        <v>213</v>
      </c>
      <c r="E184" s="1">
        <v>46</v>
      </c>
      <c r="F184" s="1">
        <v>33</v>
      </c>
      <c r="G184" s="1">
        <v>20</v>
      </c>
      <c r="H184" s="1">
        <v>20</v>
      </c>
      <c r="I184" s="1">
        <v>58</v>
      </c>
      <c r="J184" s="1">
        <v>26</v>
      </c>
      <c r="K184" s="1">
        <v>2</v>
      </c>
    </row>
    <row r="185" spans="1:11" x14ac:dyDescent="0.2">
      <c r="A185" s="1" t="s">
        <v>104</v>
      </c>
      <c r="B185" s="1">
        <v>67</v>
      </c>
      <c r="C185" s="1" t="s">
        <v>300</v>
      </c>
      <c r="D185" s="1">
        <v>222</v>
      </c>
      <c r="E185" s="1">
        <v>48</v>
      </c>
      <c r="F185" s="1">
        <v>33</v>
      </c>
      <c r="G185" s="1">
        <v>19</v>
      </c>
      <c r="H185" s="1">
        <v>21</v>
      </c>
      <c r="I185" s="1">
        <v>61</v>
      </c>
      <c r="J185" s="1">
        <v>29</v>
      </c>
      <c r="K185" s="1">
        <v>4</v>
      </c>
    </row>
    <row r="186" spans="1:11" x14ac:dyDescent="0.2">
      <c r="A186" s="1" t="s">
        <v>105</v>
      </c>
      <c r="B186" s="1">
        <v>67</v>
      </c>
      <c r="C186" s="1" t="s">
        <v>300</v>
      </c>
      <c r="D186" s="1">
        <v>242</v>
      </c>
      <c r="E186" s="1">
        <v>54</v>
      </c>
      <c r="F186" s="1">
        <v>36</v>
      </c>
      <c r="G186" s="1">
        <v>23</v>
      </c>
      <c r="H186" s="1">
        <v>20</v>
      </c>
      <c r="I186" s="1">
        <v>67</v>
      </c>
      <c r="J186" s="1">
        <v>32</v>
      </c>
      <c r="K186" s="1">
        <v>1</v>
      </c>
    </row>
    <row r="187" spans="1:11" x14ac:dyDescent="0.2">
      <c r="A187" s="1" t="s">
        <v>106</v>
      </c>
      <c r="B187" s="1">
        <v>67</v>
      </c>
      <c r="C187" s="1" t="s">
        <v>300</v>
      </c>
      <c r="D187" s="1">
        <v>219</v>
      </c>
      <c r="E187" s="1">
        <v>47</v>
      </c>
      <c r="F187" s="1">
        <v>32</v>
      </c>
      <c r="G187" s="1">
        <v>20</v>
      </c>
      <c r="H187" s="1">
        <v>19</v>
      </c>
      <c r="I187" s="1">
        <v>57</v>
      </c>
      <c r="J187" s="1">
        <v>27</v>
      </c>
      <c r="K187" s="1">
        <v>3</v>
      </c>
    </row>
    <row r="188" spans="1:11" x14ac:dyDescent="0.2">
      <c r="A188" s="1" t="s">
        <v>107</v>
      </c>
      <c r="B188" s="1">
        <v>67</v>
      </c>
      <c r="C188" s="1" t="s">
        <v>300</v>
      </c>
      <c r="D188" s="1">
        <v>229</v>
      </c>
      <c r="E188" s="1">
        <v>50</v>
      </c>
      <c r="F188" s="1">
        <v>34</v>
      </c>
      <c r="G188" s="1">
        <v>19</v>
      </c>
      <c r="H188" s="1">
        <v>20</v>
      </c>
      <c r="I188" s="1">
        <v>61</v>
      </c>
      <c r="J188" s="1">
        <v>29</v>
      </c>
      <c r="K188" s="1">
        <v>2</v>
      </c>
    </row>
    <row r="189" spans="1:11" x14ac:dyDescent="0.2">
      <c r="A189" s="1" t="s">
        <v>108</v>
      </c>
      <c r="B189" s="1">
        <v>67</v>
      </c>
      <c r="C189" s="1" t="s">
        <v>109</v>
      </c>
      <c r="D189" s="1">
        <v>244</v>
      </c>
      <c r="E189" s="1">
        <v>50</v>
      </c>
      <c r="F189" s="1">
        <v>35</v>
      </c>
      <c r="G189" s="1">
        <v>20</v>
      </c>
      <c r="H189" s="1">
        <v>21</v>
      </c>
      <c r="I189" s="1">
        <v>63</v>
      </c>
      <c r="J189" s="1">
        <v>29</v>
      </c>
      <c r="K189" s="1">
        <v>4</v>
      </c>
    </row>
    <row r="190" spans="1:11" x14ac:dyDescent="0.2">
      <c r="A190" s="1" t="s">
        <v>110</v>
      </c>
      <c r="B190" s="1">
        <v>67</v>
      </c>
      <c r="C190" s="1" t="s">
        <v>300</v>
      </c>
      <c r="D190" s="1">
        <v>224</v>
      </c>
      <c r="E190" s="1">
        <v>49</v>
      </c>
      <c r="F190" s="1">
        <v>34</v>
      </c>
      <c r="G190" s="1">
        <v>21</v>
      </c>
      <c r="H190" s="1">
        <v>21</v>
      </c>
      <c r="I190" s="1">
        <v>60</v>
      </c>
      <c r="J190" s="1">
        <v>29</v>
      </c>
      <c r="K190" s="1">
        <v>3</v>
      </c>
    </row>
    <row r="191" spans="1:11" x14ac:dyDescent="0.2">
      <c r="A191" s="1" t="s">
        <v>111</v>
      </c>
      <c r="B191" s="1">
        <v>67</v>
      </c>
      <c r="C191" s="1" t="s">
        <v>103</v>
      </c>
      <c r="D191" s="1">
        <v>219</v>
      </c>
      <c r="E191" s="1">
        <v>46</v>
      </c>
      <c r="F191" s="1">
        <v>32</v>
      </c>
      <c r="G191" s="1">
        <v>19</v>
      </c>
      <c r="H191" s="1">
        <v>20</v>
      </c>
      <c r="I191" s="1">
        <v>57</v>
      </c>
      <c r="J191" s="1">
        <v>27</v>
      </c>
      <c r="K191" s="1">
        <v>4</v>
      </c>
    </row>
    <row r="192" spans="1:11" x14ac:dyDescent="0.2">
      <c r="A192" s="1" t="s">
        <v>112</v>
      </c>
      <c r="B192" s="1">
        <v>67</v>
      </c>
      <c r="C192" s="1" t="s">
        <v>300</v>
      </c>
      <c r="D192" s="1">
        <v>238</v>
      </c>
      <c r="E192" s="1">
        <v>49</v>
      </c>
      <c r="F192" s="1">
        <v>35</v>
      </c>
      <c r="G192" s="1">
        <v>20</v>
      </c>
      <c r="H192" s="1">
        <v>20</v>
      </c>
      <c r="I192" s="1">
        <v>66</v>
      </c>
      <c r="J192" s="1">
        <v>30</v>
      </c>
      <c r="K192" s="1">
        <v>3</v>
      </c>
    </row>
    <row r="193" spans="1:11" x14ac:dyDescent="0.2">
      <c r="A193" s="1" t="s">
        <v>113</v>
      </c>
      <c r="B193" s="1">
        <v>67</v>
      </c>
      <c r="C193" s="1" t="s">
        <v>300</v>
      </c>
      <c r="D193" s="1">
        <v>231</v>
      </c>
      <c r="E193" s="1">
        <v>48</v>
      </c>
      <c r="F193" s="1">
        <v>33</v>
      </c>
      <c r="G193" s="1">
        <v>19</v>
      </c>
      <c r="H193" s="1">
        <v>19</v>
      </c>
      <c r="I193" s="1">
        <v>60</v>
      </c>
      <c r="J193" s="1">
        <v>28</v>
      </c>
      <c r="K193" s="1">
        <v>2</v>
      </c>
    </row>
    <row r="194" spans="1:11" x14ac:dyDescent="0.2">
      <c r="A194" s="1" t="s">
        <v>114</v>
      </c>
      <c r="B194" s="1">
        <v>67</v>
      </c>
      <c r="C194" s="1" t="s">
        <v>115</v>
      </c>
      <c r="D194" s="1">
        <v>238</v>
      </c>
      <c r="E194" s="1">
        <v>49</v>
      </c>
      <c r="F194" s="1">
        <v>34</v>
      </c>
      <c r="G194" s="1">
        <v>20</v>
      </c>
      <c r="H194" s="1">
        <v>20</v>
      </c>
      <c r="I194" s="1">
        <v>64</v>
      </c>
      <c r="J194" s="1">
        <v>28</v>
      </c>
      <c r="K194" s="1">
        <v>4</v>
      </c>
    </row>
    <row r="195" spans="1:11" x14ac:dyDescent="0.2">
      <c r="A195" s="1" t="s">
        <v>313</v>
      </c>
      <c r="B195" s="1">
        <v>67</v>
      </c>
      <c r="C195" s="1" t="s">
        <v>300</v>
      </c>
      <c r="D195" s="1">
        <v>235</v>
      </c>
      <c r="E195" s="1">
        <v>48</v>
      </c>
      <c r="F195" s="1">
        <v>35</v>
      </c>
      <c r="G195" s="1">
        <v>19</v>
      </c>
      <c r="H195" s="1">
        <v>19</v>
      </c>
      <c r="I195" s="1">
        <v>63</v>
      </c>
      <c r="J195" s="1">
        <v>29</v>
      </c>
      <c r="K195" s="1">
        <v>2</v>
      </c>
    </row>
    <row r="196" spans="1:11" x14ac:dyDescent="0.2">
      <c r="A196" s="1" t="s">
        <v>314</v>
      </c>
      <c r="B196" s="1">
        <v>67</v>
      </c>
      <c r="C196" s="1" t="s">
        <v>300</v>
      </c>
      <c r="D196" s="1">
        <v>239</v>
      </c>
      <c r="E196" s="1">
        <v>51</v>
      </c>
      <c r="F196" s="1">
        <v>36</v>
      </c>
      <c r="G196" s="1">
        <v>21</v>
      </c>
      <c r="H196" s="1">
        <v>21</v>
      </c>
      <c r="I196" s="1">
        <v>66</v>
      </c>
      <c r="J196" s="1">
        <v>31</v>
      </c>
      <c r="K196" s="1">
        <v>2</v>
      </c>
    </row>
    <row r="197" spans="1:11" x14ac:dyDescent="0.2">
      <c r="A197" s="1" t="s">
        <v>315</v>
      </c>
      <c r="B197" s="1">
        <v>67</v>
      </c>
      <c r="C197" s="1" t="s">
        <v>115</v>
      </c>
      <c r="D197" s="1">
        <v>222</v>
      </c>
      <c r="E197" s="1">
        <v>44</v>
      </c>
      <c r="F197" s="1">
        <v>31</v>
      </c>
      <c r="G197" s="1">
        <v>19</v>
      </c>
      <c r="H197" s="1">
        <v>18</v>
      </c>
      <c r="I197" s="1">
        <v>58</v>
      </c>
      <c r="J197" s="1">
        <v>26</v>
      </c>
      <c r="K197" s="1">
        <v>3</v>
      </c>
    </row>
    <row r="198" spans="1:11" x14ac:dyDescent="0.2">
      <c r="A198" s="1" t="s">
        <v>316</v>
      </c>
      <c r="B198" s="1">
        <v>67</v>
      </c>
      <c r="C198" s="1" t="s">
        <v>300</v>
      </c>
      <c r="D198" s="1">
        <v>219</v>
      </c>
      <c r="E198" s="1">
        <v>43</v>
      </c>
      <c r="F198" s="1">
        <v>32</v>
      </c>
      <c r="G198" s="1">
        <v>18</v>
      </c>
      <c r="H198" s="1">
        <v>18</v>
      </c>
      <c r="I198" s="1">
        <v>56</v>
      </c>
      <c r="J198" s="1">
        <v>27</v>
      </c>
      <c r="K198" s="1">
        <v>3</v>
      </c>
    </row>
    <row r="199" spans="1:11" x14ac:dyDescent="0.2">
      <c r="A199" s="1" t="s">
        <v>317</v>
      </c>
      <c r="B199" s="1">
        <v>67</v>
      </c>
      <c r="C199" s="1" t="s">
        <v>300</v>
      </c>
      <c r="D199" s="1">
        <v>228</v>
      </c>
      <c r="E199" s="1">
        <v>47</v>
      </c>
      <c r="F199" s="1">
        <v>33</v>
      </c>
      <c r="G199" s="1">
        <v>19</v>
      </c>
      <c r="H199" s="1">
        <v>20</v>
      </c>
      <c r="I199" s="1">
        <v>61</v>
      </c>
      <c r="J199" s="1">
        <v>28</v>
      </c>
      <c r="K199" s="1">
        <v>4</v>
      </c>
    </row>
    <row r="200" spans="1:11" x14ac:dyDescent="0.2">
      <c r="A200" s="1" t="s">
        <v>318</v>
      </c>
      <c r="B200" s="1">
        <v>67</v>
      </c>
      <c r="C200" s="1" t="s">
        <v>300</v>
      </c>
      <c r="D200" s="1">
        <v>232</v>
      </c>
      <c r="E200" s="1">
        <v>47</v>
      </c>
      <c r="F200" s="1">
        <v>32</v>
      </c>
      <c r="G200" s="1">
        <v>19</v>
      </c>
      <c r="H200" s="1">
        <v>19</v>
      </c>
      <c r="I200" s="1">
        <v>63</v>
      </c>
      <c r="J200" s="1">
        <v>28</v>
      </c>
      <c r="K200" s="1">
        <v>1</v>
      </c>
    </row>
    <row r="201" spans="1:11" x14ac:dyDescent="0.2">
      <c r="A201" s="1" t="s">
        <v>319</v>
      </c>
      <c r="B201" s="1">
        <v>67</v>
      </c>
      <c r="C201" s="1" t="s">
        <v>300</v>
      </c>
      <c r="D201" s="1">
        <v>221</v>
      </c>
      <c r="E201" s="1">
        <v>47</v>
      </c>
      <c r="F201" s="1">
        <v>32</v>
      </c>
      <c r="G201" s="1">
        <v>20</v>
      </c>
      <c r="H201" s="1">
        <v>19</v>
      </c>
      <c r="I201" s="1">
        <v>60</v>
      </c>
      <c r="J201" s="1">
        <v>27</v>
      </c>
      <c r="K201" s="1">
        <v>4</v>
      </c>
    </row>
    <row r="202" spans="1:11" x14ac:dyDescent="0.2">
      <c r="A202" s="1" t="s">
        <v>320</v>
      </c>
      <c r="B202" s="1">
        <v>67</v>
      </c>
      <c r="C202" s="1" t="s">
        <v>115</v>
      </c>
      <c r="D202" s="1">
        <v>237</v>
      </c>
      <c r="E202" s="1">
        <v>49</v>
      </c>
      <c r="F202" s="1">
        <v>34</v>
      </c>
      <c r="G202" s="1">
        <v>21</v>
      </c>
      <c r="H202" s="1">
        <v>20</v>
      </c>
      <c r="I202" s="1">
        <v>63</v>
      </c>
      <c r="J202" s="1">
        <v>29</v>
      </c>
      <c r="K202" s="1">
        <v>1</v>
      </c>
    </row>
    <row r="203" spans="1:11" x14ac:dyDescent="0.2">
      <c r="A203" s="1" t="s">
        <v>321</v>
      </c>
      <c r="B203" s="1">
        <v>67</v>
      </c>
      <c r="C203" s="1" t="s">
        <v>115</v>
      </c>
      <c r="D203" s="1">
        <v>235</v>
      </c>
      <c r="E203" s="1">
        <v>52</v>
      </c>
      <c r="F203" s="1">
        <v>36</v>
      </c>
      <c r="G203" s="1">
        <v>21</v>
      </c>
      <c r="H203" s="1">
        <v>21</v>
      </c>
      <c r="I203" s="1">
        <v>64</v>
      </c>
      <c r="J203" s="1">
        <v>29</v>
      </c>
      <c r="K203" s="1">
        <v>3</v>
      </c>
    </row>
    <row r="204" spans="1:11" x14ac:dyDescent="0.2">
      <c r="A204" s="1" t="s">
        <v>322</v>
      </c>
      <c r="B204" s="1">
        <v>67</v>
      </c>
      <c r="C204" s="1" t="s">
        <v>300</v>
      </c>
      <c r="D204" s="1">
        <v>221</v>
      </c>
      <c r="E204" s="1">
        <v>46</v>
      </c>
      <c r="F204" s="1">
        <v>32</v>
      </c>
      <c r="G204" s="1">
        <v>19</v>
      </c>
      <c r="H204" s="1">
        <v>18</v>
      </c>
      <c r="I204" s="1">
        <v>57</v>
      </c>
      <c r="J204" s="1">
        <v>27</v>
      </c>
      <c r="K204" s="1">
        <v>2</v>
      </c>
    </row>
    <row r="205" spans="1:11" x14ac:dyDescent="0.2">
      <c r="A205" s="1" t="s">
        <v>187</v>
      </c>
      <c r="B205" s="1">
        <v>77</v>
      </c>
      <c r="C205" s="1" t="s">
        <v>186</v>
      </c>
      <c r="D205" s="1">
        <v>250</v>
      </c>
      <c r="E205" s="1">
        <v>54</v>
      </c>
      <c r="F205" s="1">
        <v>36</v>
      </c>
      <c r="G205" s="1">
        <v>22</v>
      </c>
      <c r="H205" s="1">
        <v>21</v>
      </c>
      <c r="I205" s="1">
        <v>65</v>
      </c>
      <c r="J205" s="1">
        <v>31</v>
      </c>
    </row>
    <row r="206" spans="1:11" x14ac:dyDescent="0.2">
      <c r="A206" s="1" t="s">
        <v>188</v>
      </c>
      <c r="B206" s="1">
        <v>77</v>
      </c>
      <c r="C206" s="1" t="s">
        <v>189</v>
      </c>
      <c r="D206" s="1">
        <v>226</v>
      </c>
      <c r="E206" s="1">
        <v>45</v>
      </c>
      <c r="F206" s="1">
        <v>32</v>
      </c>
      <c r="G206" s="1">
        <v>20</v>
      </c>
      <c r="H206" s="1">
        <v>20</v>
      </c>
      <c r="I206" s="1">
        <v>59</v>
      </c>
      <c r="J206" s="1">
        <v>28</v>
      </c>
    </row>
    <row r="207" spans="1:11" x14ac:dyDescent="0.2">
      <c r="A207" s="1" t="s">
        <v>266</v>
      </c>
      <c r="B207" s="1">
        <v>77</v>
      </c>
      <c r="C207" s="1" t="s">
        <v>189</v>
      </c>
      <c r="D207" s="1">
        <v>237</v>
      </c>
      <c r="E207" s="1">
        <v>50</v>
      </c>
      <c r="F207" s="1">
        <v>36</v>
      </c>
      <c r="G207" s="1">
        <v>20</v>
      </c>
      <c r="H207" s="1">
        <v>21</v>
      </c>
      <c r="I207" s="1">
        <v>62</v>
      </c>
      <c r="J207" s="1">
        <v>29</v>
      </c>
    </row>
    <row r="208" spans="1:11" x14ac:dyDescent="0.2">
      <c r="A208" s="1" t="s">
        <v>267</v>
      </c>
      <c r="B208" s="1">
        <v>77</v>
      </c>
      <c r="C208" s="1" t="s">
        <v>189</v>
      </c>
      <c r="D208" s="1">
        <v>226</v>
      </c>
      <c r="E208" s="1">
        <v>46</v>
      </c>
      <c r="F208" s="1">
        <v>33</v>
      </c>
      <c r="G208" s="1">
        <v>20</v>
      </c>
      <c r="H208" s="1">
        <v>19</v>
      </c>
      <c r="I208" s="1">
        <v>60</v>
      </c>
      <c r="J208" s="1">
        <v>27</v>
      </c>
    </row>
    <row r="209" spans="1:10" x14ac:dyDescent="0.2">
      <c r="A209" s="1" t="s">
        <v>268</v>
      </c>
      <c r="B209" s="1">
        <v>77</v>
      </c>
      <c r="C209" s="1" t="s">
        <v>186</v>
      </c>
      <c r="D209" s="1">
        <v>238</v>
      </c>
      <c r="E209" s="1">
        <v>47</v>
      </c>
      <c r="F209" s="1">
        <v>36</v>
      </c>
      <c r="G209" s="1">
        <v>20</v>
      </c>
      <c r="H209" s="1">
        <v>20</v>
      </c>
      <c r="I209" s="1">
        <v>63</v>
      </c>
      <c r="J209" s="1">
        <v>29</v>
      </c>
    </row>
    <row r="210" spans="1:10" x14ac:dyDescent="0.2">
      <c r="A210" s="1" t="s">
        <v>269</v>
      </c>
      <c r="B210" s="1">
        <v>77</v>
      </c>
      <c r="C210" s="1" t="s">
        <v>186</v>
      </c>
      <c r="D210" s="1">
        <v>243</v>
      </c>
      <c r="E210" s="1">
        <v>50</v>
      </c>
      <c r="F210" s="1">
        <v>35</v>
      </c>
      <c r="G210" s="1">
        <v>20</v>
      </c>
      <c r="H210" s="1">
        <v>20</v>
      </c>
      <c r="I210" s="1">
        <v>63</v>
      </c>
      <c r="J210" s="1">
        <v>30</v>
      </c>
    </row>
    <row r="211" spans="1:10" x14ac:dyDescent="0.2">
      <c r="A211" s="1" t="s">
        <v>270</v>
      </c>
      <c r="B211" s="1">
        <v>77</v>
      </c>
      <c r="C211" s="1" t="s">
        <v>189</v>
      </c>
      <c r="D211" s="1">
        <v>244</v>
      </c>
      <c r="E211" s="1">
        <v>50</v>
      </c>
      <c r="F211" s="1">
        <v>36</v>
      </c>
      <c r="G211" s="1">
        <v>22</v>
      </c>
      <c r="H211" s="1">
        <v>22</v>
      </c>
      <c r="I211" s="1">
        <v>64</v>
      </c>
      <c r="J211" s="1">
        <v>31</v>
      </c>
    </row>
    <row r="212" spans="1:10" x14ac:dyDescent="0.2">
      <c r="A212" s="1" t="s">
        <v>271</v>
      </c>
      <c r="B212" s="1">
        <v>77</v>
      </c>
      <c r="C212" s="1" t="s">
        <v>189</v>
      </c>
      <c r="D212" s="1">
        <v>225</v>
      </c>
      <c r="E212" s="1">
        <v>48</v>
      </c>
      <c r="F212" s="1">
        <v>34</v>
      </c>
      <c r="G212" s="1">
        <v>21</v>
      </c>
      <c r="H212" s="1">
        <v>20</v>
      </c>
      <c r="I212" s="1">
        <v>60</v>
      </c>
      <c r="J212" s="1">
        <v>29</v>
      </c>
    </row>
    <row r="213" spans="1:10" x14ac:dyDescent="0.2">
      <c r="A213" s="1" t="s">
        <v>272</v>
      </c>
      <c r="B213" s="1">
        <v>77</v>
      </c>
      <c r="C213" s="1" t="s">
        <v>189</v>
      </c>
      <c r="D213" s="1">
        <v>247</v>
      </c>
      <c r="E213" s="1">
        <v>46</v>
      </c>
      <c r="F213" s="1">
        <v>35</v>
      </c>
      <c r="G213" s="1">
        <v>20</v>
      </c>
      <c r="H213" s="1">
        <v>22</v>
      </c>
      <c r="I213" s="1">
        <v>63</v>
      </c>
      <c r="J213" s="1">
        <v>30</v>
      </c>
    </row>
    <row r="214" spans="1:10" x14ac:dyDescent="0.2">
      <c r="A214" s="1" t="s">
        <v>273</v>
      </c>
      <c r="B214" s="1">
        <v>77</v>
      </c>
      <c r="C214" s="1" t="s">
        <v>189</v>
      </c>
      <c r="D214" s="1">
        <v>235</v>
      </c>
      <c r="E214" s="1">
        <v>51</v>
      </c>
      <c r="F214" s="1">
        <v>37</v>
      </c>
      <c r="G214" s="1">
        <v>21</v>
      </c>
      <c r="H214" s="1">
        <v>21</v>
      </c>
      <c r="I214" s="1">
        <v>64</v>
      </c>
      <c r="J214" s="1">
        <v>30</v>
      </c>
    </row>
    <row r="215" spans="1:10" x14ac:dyDescent="0.2">
      <c r="A215" s="1" t="s">
        <v>274</v>
      </c>
      <c r="B215" s="1">
        <v>77</v>
      </c>
      <c r="C215" s="1" t="s">
        <v>189</v>
      </c>
      <c r="D215" s="1">
        <v>235</v>
      </c>
      <c r="E215" s="1">
        <v>46</v>
      </c>
      <c r="F215" s="1">
        <v>33</v>
      </c>
      <c r="G215" s="1">
        <v>21</v>
      </c>
      <c r="H215" s="1">
        <v>20</v>
      </c>
      <c r="I215" s="1">
        <v>61</v>
      </c>
      <c r="J215" s="1">
        <v>29</v>
      </c>
    </row>
    <row r="216" spans="1:10" x14ac:dyDescent="0.2">
      <c r="A216" s="1" t="s">
        <v>275</v>
      </c>
      <c r="B216" s="1">
        <v>77</v>
      </c>
      <c r="C216" s="1" t="s">
        <v>189</v>
      </c>
      <c r="D216" s="1">
        <v>227</v>
      </c>
      <c r="E216" s="1">
        <v>44</v>
      </c>
      <c r="F216" s="1">
        <v>30</v>
      </c>
      <c r="G216" s="1">
        <v>18</v>
      </c>
      <c r="H216" s="1">
        <v>19</v>
      </c>
      <c r="I216" s="1">
        <v>56</v>
      </c>
      <c r="J216" s="1">
        <v>26</v>
      </c>
    </row>
    <row r="217" spans="1:10" x14ac:dyDescent="0.2">
      <c r="A217" s="1" t="s">
        <v>276</v>
      </c>
      <c r="B217" s="1">
        <v>77</v>
      </c>
      <c r="C217" s="1" t="s">
        <v>189</v>
      </c>
      <c r="D217" s="1">
        <v>248</v>
      </c>
      <c r="E217" s="1">
        <v>49</v>
      </c>
      <c r="F217" s="1">
        <v>36</v>
      </c>
      <c r="G217" s="1">
        <v>20</v>
      </c>
      <c r="H217" s="1">
        <v>21</v>
      </c>
      <c r="I217" s="1">
        <v>64</v>
      </c>
      <c r="J217" s="1">
        <v>30</v>
      </c>
    </row>
    <row r="218" spans="1:10" x14ac:dyDescent="0.2">
      <c r="A218" s="1" t="s">
        <v>277</v>
      </c>
      <c r="B218" s="1">
        <v>77</v>
      </c>
      <c r="C218" s="1" t="s">
        <v>278</v>
      </c>
      <c r="D218" s="1">
        <v>234</v>
      </c>
      <c r="E218" s="1">
        <v>50</v>
      </c>
      <c r="F218" s="1">
        <v>37</v>
      </c>
      <c r="G218" s="1">
        <v>21</v>
      </c>
      <c r="H218" s="1">
        <v>20</v>
      </c>
      <c r="I218" s="1">
        <v>64</v>
      </c>
      <c r="J218" s="1">
        <v>30</v>
      </c>
    </row>
    <row r="219" spans="1:10" x14ac:dyDescent="0.2">
      <c r="A219" s="1" t="s">
        <v>279</v>
      </c>
      <c r="B219" s="1">
        <v>77</v>
      </c>
      <c r="C219" s="1" t="s">
        <v>280</v>
      </c>
      <c r="D219" s="1">
        <v>227</v>
      </c>
      <c r="E219" s="1">
        <v>43</v>
      </c>
      <c r="F219" s="1">
        <v>32</v>
      </c>
      <c r="G219" s="1">
        <v>19</v>
      </c>
      <c r="H219" s="1">
        <v>19</v>
      </c>
      <c r="I219" s="1">
        <v>57</v>
      </c>
      <c r="J219" s="1">
        <v>28</v>
      </c>
    </row>
    <row r="220" spans="1:10" x14ac:dyDescent="0.2">
      <c r="A220" s="1" t="s">
        <v>281</v>
      </c>
      <c r="B220" s="1">
        <v>77</v>
      </c>
      <c r="C220" s="1" t="s">
        <v>280</v>
      </c>
      <c r="D220" s="1">
        <v>251</v>
      </c>
      <c r="E220" s="1">
        <v>54</v>
      </c>
      <c r="F220" s="1">
        <v>38</v>
      </c>
      <c r="G220" s="1">
        <v>21</v>
      </c>
      <c r="H220" s="1">
        <v>21</v>
      </c>
      <c r="I220" s="1">
        <v>65</v>
      </c>
      <c r="J220" s="1">
        <v>31</v>
      </c>
    </row>
    <row r="221" spans="1:10" x14ac:dyDescent="0.2">
      <c r="A221" s="1" t="s">
        <v>282</v>
      </c>
      <c r="B221" s="1">
        <v>77</v>
      </c>
      <c r="C221" s="1" t="s">
        <v>198</v>
      </c>
      <c r="D221" s="1">
        <v>250</v>
      </c>
      <c r="E221" s="1">
        <v>54</v>
      </c>
      <c r="F221" s="1">
        <v>37</v>
      </c>
      <c r="G221" s="1">
        <v>22</v>
      </c>
      <c r="H221" s="1">
        <v>21</v>
      </c>
      <c r="I221" s="1">
        <v>66</v>
      </c>
      <c r="J221" s="1">
        <v>32</v>
      </c>
    </row>
    <row r="222" spans="1:10" x14ac:dyDescent="0.2">
      <c r="A222" s="1" t="s">
        <v>199</v>
      </c>
      <c r="B222" s="1">
        <v>77</v>
      </c>
      <c r="C222" s="1" t="s">
        <v>280</v>
      </c>
      <c r="D222" s="1">
        <v>240</v>
      </c>
      <c r="E222" s="1">
        <v>49</v>
      </c>
      <c r="F222" s="1">
        <v>35</v>
      </c>
      <c r="G222" s="1">
        <v>20</v>
      </c>
      <c r="H222" s="1">
        <v>20</v>
      </c>
      <c r="I222" s="1">
        <v>63</v>
      </c>
      <c r="J222" s="1">
        <v>31</v>
      </c>
    </row>
    <row r="223" spans="1:10" x14ac:dyDescent="0.2">
      <c r="A223" s="1" t="s">
        <v>200</v>
      </c>
      <c r="B223" s="1">
        <v>77</v>
      </c>
      <c r="C223" s="1" t="s">
        <v>201</v>
      </c>
      <c r="D223" s="1">
        <v>239</v>
      </c>
      <c r="E223" s="1">
        <v>48</v>
      </c>
      <c r="F223" s="1">
        <v>32</v>
      </c>
      <c r="G223" s="1">
        <v>19</v>
      </c>
      <c r="H223" s="1">
        <v>19</v>
      </c>
      <c r="I223" s="1">
        <v>58</v>
      </c>
      <c r="J223" s="1">
        <v>28</v>
      </c>
    </row>
    <row r="224" spans="1:10" x14ac:dyDescent="0.2">
      <c r="A224" s="1" t="s">
        <v>26</v>
      </c>
      <c r="B224" s="1">
        <v>77</v>
      </c>
      <c r="C224" s="1" t="s">
        <v>198</v>
      </c>
      <c r="D224" s="1">
        <v>230</v>
      </c>
      <c r="E224" s="1">
        <v>46</v>
      </c>
      <c r="F224" s="1">
        <v>34</v>
      </c>
      <c r="G224" s="1">
        <v>20</v>
      </c>
      <c r="H224" s="1">
        <v>19</v>
      </c>
      <c r="I224" s="1">
        <v>62</v>
      </c>
      <c r="J224" s="1">
        <v>27</v>
      </c>
    </row>
    <row r="225" spans="1:12" x14ac:dyDescent="0.2">
      <c r="A225" s="1" t="s">
        <v>27</v>
      </c>
      <c r="B225" s="1">
        <v>77</v>
      </c>
      <c r="C225" s="1" t="s">
        <v>28</v>
      </c>
      <c r="D225" s="1">
        <v>233</v>
      </c>
      <c r="E225" s="1">
        <v>47</v>
      </c>
      <c r="F225" s="1">
        <v>35</v>
      </c>
      <c r="G225" s="1">
        <v>21</v>
      </c>
      <c r="H225" s="1">
        <v>21</v>
      </c>
      <c r="I225" s="1">
        <v>62</v>
      </c>
      <c r="J225" s="1">
        <v>30</v>
      </c>
    </row>
    <row r="226" spans="1:12" x14ac:dyDescent="0.2">
      <c r="A226" s="1" t="s">
        <v>29</v>
      </c>
      <c r="B226" s="1">
        <v>77</v>
      </c>
      <c r="C226" s="1" t="s">
        <v>280</v>
      </c>
      <c r="D226" s="1">
        <v>232</v>
      </c>
      <c r="E226" s="1">
        <v>48</v>
      </c>
      <c r="F226" s="1">
        <v>33</v>
      </c>
      <c r="G226" s="1">
        <v>19</v>
      </c>
      <c r="H226" s="1">
        <v>19</v>
      </c>
      <c r="I226" s="1">
        <v>62</v>
      </c>
      <c r="J226" s="1">
        <v>29</v>
      </c>
    </row>
    <row r="227" spans="1:12" x14ac:dyDescent="0.2">
      <c r="A227" s="1" t="s">
        <v>30</v>
      </c>
      <c r="B227" s="1">
        <v>77</v>
      </c>
      <c r="C227" s="1" t="s">
        <v>198</v>
      </c>
      <c r="D227" s="1">
        <v>230</v>
      </c>
      <c r="E227" s="1">
        <v>46</v>
      </c>
      <c r="F227" s="1">
        <v>33</v>
      </c>
      <c r="G227" s="1">
        <v>20</v>
      </c>
      <c r="H227" s="1">
        <v>19</v>
      </c>
      <c r="I227" s="1">
        <v>62</v>
      </c>
      <c r="J227" s="1">
        <v>28</v>
      </c>
    </row>
    <row r="228" spans="1:12" x14ac:dyDescent="0.2">
      <c r="A228" s="1" t="s">
        <v>31</v>
      </c>
      <c r="B228" s="1">
        <v>77</v>
      </c>
      <c r="C228" s="1" t="s">
        <v>280</v>
      </c>
      <c r="D228" s="1">
        <v>229</v>
      </c>
      <c r="E228" s="1">
        <v>46</v>
      </c>
      <c r="F228" s="1">
        <v>33</v>
      </c>
      <c r="G228" s="1">
        <v>19</v>
      </c>
      <c r="H228" s="1">
        <v>18</v>
      </c>
      <c r="I228" s="1">
        <v>61</v>
      </c>
      <c r="J228" s="1">
        <v>28</v>
      </c>
    </row>
    <row r="229" spans="1:12" x14ac:dyDescent="0.2">
      <c r="A229" s="1" t="s">
        <v>32</v>
      </c>
      <c r="B229" s="1">
        <v>77</v>
      </c>
      <c r="C229" s="1" t="s">
        <v>280</v>
      </c>
      <c r="D229" s="1">
        <v>229</v>
      </c>
      <c r="E229" s="1">
        <v>46</v>
      </c>
      <c r="F229" s="1">
        <v>33</v>
      </c>
      <c r="G229" s="1">
        <v>19</v>
      </c>
      <c r="H229" s="1">
        <v>20</v>
      </c>
      <c r="I229" s="1">
        <v>63</v>
      </c>
      <c r="J229" s="1">
        <v>29</v>
      </c>
    </row>
    <row r="230" spans="1:12" x14ac:dyDescent="0.2">
      <c r="A230" s="1" t="s">
        <v>33</v>
      </c>
      <c r="B230" s="1">
        <v>77</v>
      </c>
      <c r="C230" s="1" t="s">
        <v>34</v>
      </c>
      <c r="D230" s="1">
        <v>237</v>
      </c>
      <c r="E230" s="1">
        <v>49</v>
      </c>
      <c r="F230" s="1">
        <v>34</v>
      </c>
      <c r="G230" s="1">
        <v>21</v>
      </c>
      <c r="H230" s="1">
        <v>21</v>
      </c>
      <c r="I230" s="1">
        <v>63</v>
      </c>
      <c r="J230" s="1">
        <v>30</v>
      </c>
    </row>
    <row r="231" spans="1:12" x14ac:dyDescent="0.2">
      <c r="A231" s="1" t="s">
        <v>35</v>
      </c>
      <c r="B231" s="1">
        <v>77</v>
      </c>
      <c r="C231" s="1" t="s">
        <v>280</v>
      </c>
      <c r="D231" s="1">
        <v>223</v>
      </c>
      <c r="E231" s="1">
        <v>44</v>
      </c>
      <c r="F231" s="1">
        <v>31</v>
      </c>
      <c r="G231" s="1">
        <v>20</v>
      </c>
      <c r="H231" s="1">
        <v>19</v>
      </c>
      <c r="I231" s="1">
        <v>59</v>
      </c>
      <c r="J231" s="1">
        <v>28</v>
      </c>
    </row>
    <row r="236" spans="1:12" x14ac:dyDescent="0.2">
      <c r="B236" s="1" t="s">
        <v>263</v>
      </c>
      <c r="C236" s="1" t="s">
        <v>261</v>
      </c>
      <c r="D236" s="1" t="s">
        <v>50</v>
      </c>
      <c r="E236" s="1" t="s">
        <v>158</v>
      </c>
      <c r="F236" s="1" t="s">
        <v>159</v>
      </c>
      <c r="G236" s="1" t="s">
        <v>160</v>
      </c>
      <c r="H236" s="1" t="s">
        <v>161</v>
      </c>
      <c r="I236" s="1" t="s">
        <v>183</v>
      </c>
      <c r="J236" s="1" t="s">
        <v>184</v>
      </c>
    </row>
    <row r="237" spans="1:12" x14ac:dyDescent="0.2">
      <c r="B237" s="1">
        <v>3</v>
      </c>
      <c r="C237" s="1">
        <v>19</v>
      </c>
      <c r="D237" s="1">
        <f t="shared" ref="D237:J237" si="0">AVERAGE(D3:D52)</f>
        <v>228.18</v>
      </c>
      <c r="E237" s="1">
        <f t="shared" si="0"/>
        <v>48.12</v>
      </c>
      <c r="F237" s="1">
        <f t="shared" si="0"/>
        <v>33.92</v>
      </c>
      <c r="G237" s="1">
        <f t="shared" si="0"/>
        <v>19.600000000000001</v>
      </c>
      <c r="H237" s="1">
        <f t="shared" si="0"/>
        <v>19.48</v>
      </c>
      <c r="I237" s="1">
        <f t="shared" si="0"/>
        <v>60.22</v>
      </c>
      <c r="J237" s="1">
        <f t="shared" si="0"/>
        <v>28.24</v>
      </c>
    </row>
    <row r="238" spans="1:12" x14ac:dyDescent="0.2">
      <c r="B238" s="1">
        <v>9</v>
      </c>
      <c r="C238" s="1">
        <v>26</v>
      </c>
      <c r="D238" s="1" t="s">
        <v>59</v>
      </c>
      <c r="E238" s="1" t="s">
        <v>60</v>
      </c>
      <c r="F238" s="1" t="s">
        <v>60</v>
      </c>
      <c r="G238" s="1" t="s">
        <v>60</v>
      </c>
      <c r="H238" s="1" t="s">
        <v>60</v>
      </c>
      <c r="I238" s="1" t="s">
        <v>60</v>
      </c>
      <c r="J238" s="1" t="s">
        <v>60</v>
      </c>
    </row>
    <row r="239" spans="1:12" x14ac:dyDescent="0.2">
      <c r="B239" s="1">
        <v>13</v>
      </c>
      <c r="C239" s="1">
        <v>16</v>
      </c>
      <c r="D239" s="1">
        <f t="shared" ref="D239:J239" si="1">AVERAGE(D54:D99)</f>
        <v>223.84782608695653</v>
      </c>
      <c r="E239" s="1">
        <f t="shared" si="1"/>
        <v>46.217391304347828</v>
      </c>
      <c r="F239" s="1">
        <f t="shared" si="1"/>
        <v>33.130434782608695</v>
      </c>
      <c r="G239" s="1">
        <f t="shared" si="1"/>
        <v>19.260869565217391</v>
      </c>
      <c r="H239" s="1">
        <f t="shared" si="1"/>
        <v>19</v>
      </c>
      <c r="I239" s="1">
        <f t="shared" si="1"/>
        <v>58.065217391304351</v>
      </c>
      <c r="J239" s="1">
        <f t="shared" si="1"/>
        <v>27.826086956521738</v>
      </c>
    </row>
    <row r="240" spans="1:12" x14ac:dyDescent="0.2">
      <c r="B240" s="1">
        <v>60</v>
      </c>
      <c r="C240" s="1">
        <v>21</v>
      </c>
      <c r="D240" s="1">
        <f t="shared" ref="D240:J240" si="2">AVERAGE(D100:D104)</f>
        <v>230.8</v>
      </c>
      <c r="E240" s="1">
        <f t="shared" si="2"/>
        <v>46.4</v>
      </c>
      <c r="F240" s="1">
        <f t="shared" si="2"/>
        <v>34</v>
      </c>
      <c r="G240" s="1">
        <f t="shared" si="2"/>
        <v>20</v>
      </c>
      <c r="H240" s="1">
        <f t="shared" si="2"/>
        <v>19.2</v>
      </c>
      <c r="I240" s="1">
        <f t="shared" si="2"/>
        <v>59.8</v>
      </c>
      <c r="J240" s="1">
        <f t="shared" si="2"/>
        <v>28.4</v>
      </c>
      <c r="L240" s="1" t="s">
        <v>287</v>
      </c>
    </row>
    <row r="241" spans="2:10" x14ac:dyDescent="0.2">
      <c r="B241" s="1" t="s">
        <v>262</v>
      </c>
      <c r="C241" s="1">
        <v>11</v>
      </c>
      <c r="D241" s="1">
        <f t="shared" ref="D241:J241" si="3">AVERAGE(D105:D204)</f>
        <v>229.38</v>
      </c>
      <c r="E241" s="1">
        <f t="shared" si="3"/>
        <v>48.3</v>
      </c>
      <c r="F241" s="1">
        <f t="shared" si="3"/>
        <v>33.94</v>
      </c>
      <c r="G241" s="1">
        <f t="shared" si="3"/>
        <v>19.829999999999998</v>
      </c>
      <c r="H241" s="1">
        <f t="shared" si="3"/>
        <v>19.66</v>
      </c>
      <c r="I241" s="1">
        <f t="shared" si="3"/>
        <v>60.89</v>
      </c>
      <c r="J241" s="1">
        <f t="shared" si="3"/>
        <v>28.53</v>
      </c>
    </row>
    <row r="242" spans="2:10" x14ac:dyDescent="0.2">
      <c r="B242" s="1">
        <v>77</v>
      </c>
      <c r="C242" s="1">
        <v>35</v>
      </c>
      <c r="D242" s="1">
        <f t="shared" ref="D242:J242" si="4">AVERAGE(D205:D231)</f>
        <v>235.74074074074073</v>
      </c>
      <c r="E242" s="1">
        <f t="shared" si="4"/>
        <v>48</v>
      </c>
      <c r="F242" s="1">
        <f t="shared" si="4"/>
        <v>34.296296296296298</v>
      </c>
      <c r="G242" s="1">
        <f t="shared" si="4"/>
        <v>20.222222222222221</v>
      </c>
      <c r="H242" s="1">
        <f t="shared" si="4"/>
        <v>20.074074074074073</v>
      </c>
      <c r="I242" s="1">
        <f t="shared" si="4"/>
        <v>61.888888888888886</v>
      </c>
      <c r="J242" s="1">
        <f t="shared" si="4"/>
        <v>29.185185185185187</v>
      </c>
    </row>
  </sheetData>
  <phoneticPr fontId="2" type="noConversion"/>
  <pageMargins left="0.5" right="0.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opLeftCell="L203" workbookViewId="0">
      <selection activeCell="O256" sqref="O256"/>
    </sheetView>
  </sheetViews>
  <sheetFormatPr defaultColWidth="10.75" defaultRowHeight="12.75" x14ac:dyDescent="0.2"/>
  <cols>
    <col min="1" max="1" width="11.75" style="1" customWidth="1"/>
    <col min="2" max="2" width="5.375" style="1" customWidth="1"/>
    <col min="3" max="3" width="3.875" style="1" customWidth="1"/>
    <col min="4" max="4" width="8.875" style="1" customWidth="1"/>
    <col min="5" max="5" width="6" style="1" customWidth="1"/>
    <col min="6" max="6" width="5.75" style="1" customWidth="1"/>
    <col min="7" max="7" width="6.25" style="1" customWidth="1"/>
    <col min="8" max="9" width="5.875" style="1" customWidth="1"/>
    <col min="10" max="10" width="5.625" style="1" customWidth="1"/>
    <col min="11" max="11" width="3.125" style="1" customWidth="1"/>
    <col min="12" max="16384" width="10.75" style="1"/>
  </cols>
  <sheetData>
    <row r="1" spans="1:1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3" spans="1:1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2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2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2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2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2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2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  <c r="L54" s="1" t="s">
        <v>37</v>
      </c>
    </row>
    <row r="55" spans="1:12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2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2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2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  <c r="L58" s="1" t="s">
        <v>231</v>
      </c>
    </row>
    <row r="59" spans="1:12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2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2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2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2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2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B231" s="1">
        <v>3</v>
      </c>
      <c r="C231" s="1">
        <v>19</v>
      </c>
      <c r="D231" s="1">
        <f t="shared" ref="D231:J231" si="0">AVERAGE(D3:D52)</f>
        <v>228.18</v>
      </c>
      <c r="E231" s="1">
        <f t="shared" si="0"/>
        <v>48.12</v>
      </c>
      <c r="F231" s="1">
        <f t="shared" si="0"/>
        <v>33.92</v>
      </c>
      <c r="G231" s="1">
        <f t="shared" si="0"/>
        <v>19.600000000000001</v>
      </c>
      <c r="H231" s="1">
        <f t="shared" si="0"/>
        <v>19.48</v>
      </c>
      <c r="I231" s="1">
        <f t="shared" si="0"/>
        <v>60.22</v>
      </c>
      <c r="J231" s="1">
        <f t="shared" si="0"/>
        <v>28.24</v>
      </c>
    </row>
    <row r="232" spans="1:10" x14ac:dyDescent="0.2">
      <c r="B232" s="1">
        <v>13</v>
      </c>
      <c r="C232" s="1">
        <v>16</v>
      </c>
      <c r="D232" s="1">
        <f t="shared" ref="D232:J232" si="1">AVERAGE(D53:D98)</f>
        <v>223.84782608695653</v>
      </c>
      <c r="E232" s="1">
        <f t="shared" si="1"/>
        <v>46.217391304347828</v>
      </c>
      <c r="F232" s="1">
        <f t="shared" si="1"/>
        <v>33.130434782608695</v>
      </c>
      <c r="G232" s="1">
        <f t="shared" si="1"/>
        <v>19.260869565217391</v>
      </c>
      <c r="H232" s="1">
        <f t="shared" si="1"/>
        <v>19</v>
      </c>
      <c r="I232" s="1">
        <f t="shared" si="1"/>
        <v>58.065217391304351</v>
      </c>
      <c r="J232" s="1">
        <f t="shared" si="1"/>
        <v>27.826086956521738</v>
      </c>
    </row>
    <row r="233" spans="1:10" x14ac:dyDescent="0.2">
      <c r="B233" s="1">
        <v>60</v>
      </c>
      <c r="C233" s="1">
        <v>21</v>
      </c>
      <c r="D233" s="1">
        <f t="shared" ref="D233:J233" si="2">AVERAGE(D99:D103)</f>
        <v>230.8</v>
      </c>
      <c r="E233" s="1">
        <f t="shared" si="2"/>
        <v>46.4</v>
      </c>
      <c r="F233" s="1">
        <f t="shared" si="2"/>
        <v>34</v>
      </c>
      <c r="G233" s="1">
        <f t="shared" si="2"/>
        <v>20</v>
      </c>
      <c r="H233" s="1">
        <f t="shared" si="2"/>
        <v>19.2</v>
      </c>
      <c r="I233" s="1">
        <f t="shared" si="2"/>
        <v>59.8</v>
      </c>
      <c r="J233" s="1">
        <f t="shared" si="2"/>
        <v>28.4</v>
      </c>
    </row>
    <row r="234" spans="1:10" x14ac:dyDescent="0.2">
      <c r="B234" s="1" t="s">
        <v>262</v>
      </c>
      <c r="C234" s="1">
        <v>11</v>
      </c>
      <c r="D234" s="1">
        <f t="shared" ref="D234:J234" si="3">AVERAGE(D104:D203)</f>
        <v>229.38</v>
      </c>
      <c r="E234" s="1">
        <f t="shared" si="3"/>
        <v>48.3</v>
      </c>
      <c r="F234" s="1">
        <f t="shared" si="3"/>
        <v>33.94</v>
      </c>
      <c r="G234" s="1">
        <f t="shared" si="3"/>
        <v>19.829999999999998</v>
      </c>
      <c r="H234" s="1">
        <f t="shared" si="3"/>
        <v>19.66</v>
      </c>
      <c r="I234" s="1">
        <f t="shared" si="3"/>
        <v>60.89</v>
      </c>
      <c r="J234" s="1">
        <f t="shared" si="3"/>
        <v>28.53</v>
      </c>
    </row>
    <row r="235" spans="1:10" x14ac:dyDescent="0.2">
      <c r="B235" s="1">
        <v>77</v>
      </c>
      <c r="C235" s="1">
        <v>35</v>
      </c>
      <c r="D235" s="1">
        <f t="shared" ref="D235:J235" si="4">AVERAGE(D204:D230)</f>
        <v>235.74074074074073</v>
      </c>
      <c r="E235" s="1">
        <f t="shared" si="4"/>
        <v>48</v>
      </c>
      <c r="F235" s="1">
        <f t="shared" si="4"/>
        <v>34.296296296296298</v>
      </c>
      <c r="G235" s="1">
        <f t="shared" si="4"/>
        <v>20.222222222222221</v>
      </c>
      <c r="H235" s="1">
        <f t="shared" si="4"/>
        <v>20.074074074074073</v>
      </c>
      <c r="I235" s="1">
        <f t="shared" si="4"/>
        <v>61.888888888888886</v>
      </c>
      <c r="J235" s="1">
        <f t="shared" si="4"/>
        <v>29.185185185185187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1"/>
  <sheetViews>
    <sheetView topLeftCell="T1" workbookViewId="0">
      <selection activeCell="W55" sqref="W55"/>
    </sheetView>
  </sheetViews>
  <sheetFormatPr defaultColWidth="10.75" defaultRowHeight="12.75" x14ac:dyDescent="0.2"/>
  <cols>
    <col min="1" max="1" width="11.75" style="1" bestFit="1" customWidth="1"/>
    <col min="2" max="2" width="10.75" style="1"/>
    <col min="3" max="3" width="4.125" style="1" bestFit="1" customWidth="1"/>
    <col min="4" max="4" width="8.75" style="1" bestFit="1" customWidth="1"/>
    <col min="5" max="5" width="6" style="1" bestFit="1" customWidth="1"/>
    <col min="6" max="6" width="5.75" style="1" bestFit="1" customWidth="1"/>
    <col min="7" max="7" width="6.25" style="1" bestFit="1" customWidth="1"/>
    <col min="8" max="9" width="5.875" style="1" bestFit="1" customWidth="1"/>
    <col min="10" max="10" width="5.625" style="1" bestFit="1" customWidth="1"/>
    <col min="11" max="11" width="30.375" style="1" bestFit="1" customWidth="1"/>
    <col min="12" max="12" width="10.75" style="1"/>
    <col min="13" max="16" width="4" style="1" bestFit="1" customWidth="1"/>
    <col min="17" max="17" width="7.75" style="1" customWidth="1"/>
    <col min="18" max="18" width="7.375" style="1" bestFit="1" customWidth="1"/>
    <col min="19" max="19" width="5.75" style="1" bestFit="1" customWidth="1"/>
    <col min="20" max="20" width="4.75" style="1" bestFit="1" customWidth="1"/>
    <col min="21" max="21" width="6.625" style="1" bestFit="1" customWidth="1"/>
    <col min="22" max="22" width="4.625" style="1" bestFit="1" customWidth="1"/>
    <col min="23" max="23" width="11.25" style="1" bestFit="1" customWidth="1"/>
    <col min="24" max="24" width="5.875" style="1" bestFit="1" customWidth="1"/>
    <col min="25" max="38" width="10.125" style="1" bestFit="1" customWidth="1"/>
    <col min="39" max="16384" width="10.75" style="1"/>
  </cols>
  <sheetData>
    <row r="1" spans="1:4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  <c r="K1" s="1" t="s">
        <v>265</v>
      </c>
      <c r="R1" s="1" t="s">
        <v>190</v>
      </c>
      <c r="S1" s="1" t="s">
        <v>191</v>
      </c>
      <c r="T1" s="1" t="s">
        <v>194</v>
      </c>
      <c r="U1" s="1" t="s">
        <v>192</v>
      </c>
      <c r="V1" s="1" t="s">
        <v>193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</row>
    <row r="2" spans="1:40" x14ac:dyDescent="0.2">
      <c r="R2" s="1" t="s">
        <v>78</v>
      </c>
      <c r="S2" s="1" t="s">
        <v>196</v>
      </c>
      <c r="T2" s="6" t="s">
        <v>195</v>
      </c>
      <c r="U2" s="1" t="s">
        <v>197</v>
      </c>
      <c r="W2" s="1" t="s">
        <v>79</v>
      </c>
      <c r="X2" s="1">
        <f>COUNTIF(K104:K203,"&lt;=3.6")</f>
        <v>0</v>
      </c>
      <c r="Y2" s="1">
        <f>COUNTIF(K104:K203,"&gt;3.6")-COUNTIF(K104:K203,"&gt;=3.8")</f>
        <v>0</v>
      </c>
      <c r="Z2" s="1">
        <f>COUNTIF(K104:K203,"&gt;3.8")-COUNTIF(K104:K203,"&gt;=4.0")</f>
        <v>0</v>
      </c>
      <c r="AA2" s="1">
        <f>COUNTIF(K104:K203,"&gt;4.0")-COUNTIF(K104:K203,"&gt;=4.2")</f>
        <v>0</v>
      </c>
      <c r="AB2" s="1">
        <f>COUNTIF(K104:K203,"&gt;4.2")-COUNTIF(K104:K203,"&gt;=4.4")</f>
        <v>0</v>
      </c>
      <c r="AC2" s="1">
        <f>COUNTIF(K104:K203,"&gt;4.4")-COUNTIF(K104:K203,"&gt;=4.6")</f>
        <v>0</v>
      </c>
      <c r="AD2" s="1">
        <f>COUNTIF(K104:K203,"&gt;4.6")-COUNTIF(K104:K203,"&gt;=4.8")</f>
        <v>1</v>
      </c>
      <c r="AE2" s="1">
        <f>COUNTIF(K104:K203,"&gt;4.8")-COUNTIF(K104:K203,"&gt;=5.0")</f>
        <v>6</v>
      </c>
      <c r="AF2" s="1">
        <f>COUNTIF(K104:K203,"&gt;5.0")-COUNTIF(K104:K203,"&gt;=5.2")</f>
        <v>15</v>
      </c>
      <c r="AG2" s="1">
        <f>COUNTIF(K104:K203,"&gt;5.2")-COUNTIF(K104:K203,"&gt;=5.4")</f>
        <v>22</v>
      </c>
      <c r="AH2" s="1">
        <f>COUNTIF(K104:K203,"&gt;5.4")-COUNTIF(K104:K203,"&gt;=5.6")</f>
        <v>21</v>
      </c>
      <c r="AI2" s="1">
        <f>COUNTIF(K104:K203,"&gt;5.6")-COUNTIF(K104:K203,"&gt;=5.8")</f>
        <v>18</v>
      </c>
      <c r="AJ2" s="1">
        <f>COUNTIF(K104:K203,"&gt;5.8")-COUNTIF(K104:K203,"&gt;=6.0")</f>
        <v>9</v>
      </c>
      <c r="AK2" s="1">
        <f>COUNTIF(K104:K203,"&gt;6.0")-COUNTIF(K104:K203,"&gt;=6.2")</f>
        <v>3</v>
      </c>
      <c r="AL2" s="1">
        <f>COUNTIF(K104:K203,"&gt;6.2")-COUNTIF(K104:K203,"&gt;=6.4")</f>
        <v>2</v>
      </c>
      <c r="AM2" s="1">
        <f>COUNTIF(K104:K203,"&gt;6.4")-COUNTIF(K104:K203,"&gt;=6.6")</f>
        <v>2</v>
      </c>
      <c r="AN2" s="1">
        <f>COUNTIF(K104:K203,"&gt;6.6")</f>
        <v>0</v>
      </c>
    </row>
    <row r="3" spans="1:4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  <c r="K3" s="1">
        <f>((E3*F3+G3*H3+I3*J3)/3)/D3</f>
        <v>5.2387387387387383</v>
      </c>
      <c r="M3" s="1">
        <v>3</v>
      </c>
      <c r="N3" s="1">
        <v>3</v>
      </c>
      <c r="O3" s="1">
        <v>3</v>
      </c>
      <c r="P3" s="1">
        <v>3</v>
      </c>
      <c r="W3" s="1" t="s">
        <v>80</v>
      </c>
      <c r="X3" s="1">
        <f>COUNTIF(K53:K98,"&lt;=3.6")</f>
        <v>0</v>
      </c>
      <c r="Y3" s="1">
        <f>COUNTIF(K53:K98,"&gt;3.6")-COUNTIF(K53:K98,"&gt;=3.8")</f>
        <v>1</v>
      </c>
      <c r="Z3" s="1">
        <f>COUNTIF(K53:K98,"&gt;3.8")-COUNTIF(K53:K98,"&gt;=4.0")</f>
        <v>0</v>
      </c>
      <c r="AA3" s="1">
        <f>COUNTIF(K53:K98,"&gt;4.0")-COUNTIF(K53:K98,"&gt;=4.2")</f>
        <v>0</v>
      </c>
      <c r="AB3" s="1">
        <f>COUNTIF(K53:K98,"&gt;4.2")-COUNTIF(K53:K98,"&gt;=4.4")</f>
        <v>1</v>
      </c>
      <c r="AC3" s="1">
        <f>COUNTIF(K53:K98,"&gt;4.4")-COUNTIF(K53:K98,"&gt;=4.6")</f>
        <v>1</v>
      </c>
      <c r="AD3" s="1">
        <f>COUNTIF(K53:K98,"&gt;4.6")-COUNTIF(K53:K98,"&gt;=4.8")</f>
        <v>4</v>
      </c>
      <c r="AE3" s="1">
        <f>COUNTIF(K53:K98,"&gt;4.8")-COUNTIF(K53:K98,"&gt;=5.0")</f>
        <v>2</v>
      </c>
      <c r="AF3" s="1">
        <f>COUNTIF(K53:K98,"&gt;5.0")-COUNTIF(K53:K98,"&gt;=5.2")</f>
        <v>6</v>
      </c>
      <c r="AG3" s="1">
        <f>COUNTIF(K53:K98,"&gt;5.2")-COUNTIF(K53:K98,"&gt;=5.4")</f>
        <v>15</v>
      </c>
      <c r="AH3" s="1">
        <f>COUNTIF(K53:K98,"&gt;5.4")-COUNTIF(K53:K98,"&gt;=5.6")</f>
        <v>9</v>
      </c>
      <c r="AI3" s="1">
        <f>COUNTIF(K53:K98,"&gt;5.6")-COUNTIF(K53:K98,"&gt;=5.8")</f>
        <v>4</v>
      </c>
      <c r="AJ3" s="1">
        <f>COUNTIF(K53:K98,"&gt;5.8")-COUNTIF(K53:K98,"&gt;=6.0")</f>
        <v>2</v>
      </c>
      <c r="AK3" s="1">
        <f>COUNTIF(K53:K98,"&gt;6.0")-COUNTIF(K53:K98,"&gt;=6.2")</f>
        <v>1</v>
      </c>
      <c r="AL3" s="1">
        <f>COUNTIF(K53:K98,"&gt;6.2")-COUNTIF(K53:K98,"&gt;=6.4")</f>
        <v>0</v>
      </c>
      <c r="AM3" s="1">
        <f>COUNTIF(K53:K98,"&gt;6.4")-COUNTIF(K53:K98,"&gt;=6.6")</f>
        <v>0</v>
      </c>
      <c r="AN3" s="1">
        <f>COUNTIF(K53:K98,"&gt;6.6")</f>
        <v>0</v>
      </c>
    </row>
    <row r="4" spans="1:4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  <c r="K4" s="1">
        <f t="shared" ref="K4:K67" si="0">((E4*F4+G4*H4+I4*J4)/3)/D4</f>
        <v>5.3886397608370702</v>
      </c>
      <c r="M4" s="1">
        <v>3.1</v>
      </c>
      <c r="N4" s="1">
        <v>3.2</v>
      </c>
      <c r="O4" s="1">
        <v>3.3</v>
      </c>
      <c r="P4" s="1">
        <v>3.4</v>
      </c>
      <c r="Q4" s="1">
        <f>COUNTIF(K3:K230,"&lt;=3.6")</f>
        <v>0</v>
      </c>
      <c r="W4" s="1" t="s">
        <v>81</v>
      </c>
      <c r="X4" s="1">
        <f>COUNTIF(K3:K52,"&lt;=3.6")</f>
        <v>0</v>
      </c>
      <c r="Y4" s="1">
        <f>COUNTIF(K3:K52,"&gt;3.6")-COUNTIF(K3:K52,"&gt;=3.8")</f>
        <v>0</v>
      </c>
      <c r="Z4" s="1">
        <f>COUNTIF(K3:K52,"&gt;3.8")-COUNTIF(K3:K52,"&gt;=4.0")</f>
        <v>0</v>
      </c>
      <c r="AA4" s="1">
        <f>COUNTIF(K3:K52,"&gt;4.0")-COUNTIF(K3:K52,"&gt;=4.2")</f>
        <v>0</v>
      </c>
      <c r="AB4" s="1">
        <f>COUNTIF(K3:K52,"&gt;4.2")-COUNTIF(K3:K52,"&gt;=4.4")</f>
        <v>0</v>
      </c>
      <c r="AC4" s="1">
        <f>COUNTIF(K3:K52,"&gt;4.4")-COUNTIF(K3:K52,"&gt;=4.6")</f>
        <v>1</v>
      </c>
      <c r="AD4" s="1">
        <f>COUNTIF(K3:K52,"&gt;4.6")-COUNTIF(K3:K52,"&gt;=4.8")</f>
        <v>1</v>
      </c>
      <c r="AE4" s="1">
        <f>COUNTIF(K3:K52,"&gt;4.8")-COUNTIF(K3:K52,"&gt;=5.0")</f>
        <v>4</v>
      </c>
      <c r="AF4" s="1">
        <f>COUNTIF(K3:K52,"&gt;5.0")-COUNTIF(K3:K52,"&gt;=5.2")</f>
        <v>8</v>
      </c>
      <c r="AG4" s="1">
        <f>COUNTIF(K3:K52,"&gt;5.2")-COUNTIF(K3:K52,"&gt;=5.4")</f>
        <v>11</v>
      </c>
      <c r="AH4" s="1">
        <f>COUNTIF(K3:K52,"&gt;5.4")-COUNTIF(K3:K52,"&gt;=5.6")</f>
        <v>7</v>
      </c>
      <c r="AI4" s="1">
        <f>COUNTIF(K3:K52,"&gt;5.6")-COUNTIF(K3:K52,"&gt;=5.8")</f>
        <v>7</v>
      </c>
      <c r="AJ4" s="1">
        <f>COUNTIF(K3:K52,"&gt;5.8")-COUNTIF(K3:K52,"&gt;=6.0")</f>
        <v>6</v>
      </c>
      <c r="AK4" s="1">
        <f>COUNTIF(K3:K52,"&gt;6.0")-COUNTIF(K3:K52,"&gt;=6.2")</f>
        <v>5</v>
      </c>
      <c r="AL4" s="1">
        <f>COUNTIF(K3:K52,"&gt;6.2")-COUNTIF(K3:K52,"&gt;=6.4")</f>
        <v>0</v>
      </c>
      <c r="AM4" s="1">
        <f>COUNTIF(K3:K52,"&gt;6.4")-COUNTIF(K3:K52,"&gt;=6.6")</f>
        <v>0</v>
      </c>
      <c r="AN4" s="1">
        <f>COUNTIF(K3:K52,"&gt;6.6")</f>
        <v>0</v>
      </c>
    </row>
    <row r="5" spans="1:4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  <c r="K5" s="1">
        <f t="shared" si="0"/>
        <v>5.7946554149085792</v>
      </c>
      <c r="M5" s="1">
        <v>3.2</v>
      </c>
      <c r="N5" s="1">
        <v>3.4</v>
      </c>
      <c r="O5" s="1">
        <v>3.6</v>
      </c>
      <c r="P5" s="1">
        <v>3.8</v>
      </c>
      <c r="Q5" s="1">
        <f>COUNTIF(K3:K230,"&gt;3.6")-COUNTIF(K3:K230,"&gt;=3.8")</f>
        <v>1</v>
      </c>
      <c r="W5" s="1" t="s">
        <v>82</v>
      </c>
      <c r="X5" s="1">
        <f>COUNTIF(K99:K103,"&lt;=3.6")</f>
        <v>0</v>
      </c>
      <c r="Y5" s="1">
        <f>COUNTIF(K99:K103,"&gt;3.6")-COUNTIF(K99:K103,"&gt;=3.8")</f>
        <v>0</v>
      </c>
      <c r="Z5" s="1">
        <f>COUNTIF(K99:K103,"&gt;3.8")-COUNTIF(K99:K103,"&gt;=4.0")</f>
        <v>0</v>
      </c>
      <c r="AA5" s="1">
        <f>COUNTIF(K99:K103,"&gt;4.0")-COUNTIF(K99:K103,"&gt;=4.2")</f>
        <v>0</v>
      </c>
      <c r="AB5" s="1">
        <f>COUNTIF(K99:K103,"&gt;4.2")-COUNTIF(K99:K103,"&gt;=4.4")</f>
        <v>0</v>
      </c>
      <c r="AC5" s="1">
        <f>COUNTIF(K99:K103,"&gt;4.4")-COUNTIF(K99:K103,"&gt;=4.6")</f>
        <v>0</v>
      </c>
      <c r="AD5" s="1">
        <f>COUNTIF(K99:K103,"&gt;4.6")-COUNTIF(K99:K103,"&gt;=4.8")</f>
        <v>0</v>
      </c>
      <c r="AE5" s="1">
        <f>COUNTIF(K99:K103,"&gt;4.8")-COUNTIF(K99:K103,"&gt;=5.0")</f>
        <v>2</v>
      </c>
      <c r="AF5" s="1">
        <f>COUNTIF(K99:K103,"&gt;5.0")-COUNTIF(K99:K103,"&gt;=5.2")</f>
        <v>1</v>
      </c>
      <c r="AG5" s="1">
        <f>COUNTIF(K99:K103,"&gt;5.2")-COUNTIF(K99:K103,"&gt;=5.4")</f>
        <v>0</v>
      </c>
      <c r="AH5" s="1">
        <f>COUNTIF(K99:K103,"&gt;5.4")-COUNTIF(K99:K103,"&gt;=5.6")</f>
        <v>1</v>
      </c>
      <c r="AI5" s="1">
        <f>COUNTIF(K99:K103,"&gt;5.6")-COUNTIF(K99:K103,"&gt;=5.8")</f>
        <v>0</v>
      </c>
      <c r="AJ5" s="1">
        <f>COUNTIF(K99:K103,"&gt;5.8")-COUNTIF(K99:K103,"&gt;=6.0")</f>
        <v>1</v>
      </c>
      <c r="AK5" s="1">
        <f>COUNTIF(K99:K103,"&gt;6.0")-COUNTIF(K99:K103,"&gt;=6.2")</f>
        <v>0</v>
      </c>
      <c r="AL5" s="1">
        <f>COUNTIF(K99:K103,"&gt;6.2")-COUNTIF(K99:K103,"&gt;=6.4")</f>
        <v>0</v>
      </c>
      <c r="AM5" s="1">
        <f>COUNTIF(K99:K103,"&gt;6.4")-COUNTIF(K99:K103,"&gt;=6.6")</f>
        <v>0</v>
      </c>
      <c r="AN5" s="1">
        <f>COUNTIF(K99:K103,"&lt;=3.6")</f>
        <v>0</v>
      </c>
    </row>
    <row r="6" spans="1:4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  <c r="K6" s="1">
        <f t="shared" si="0"/>
        <v>6.0129310344827589</v>
      </c>
      <c r="M6" s="1">
        <v>3.3</v>
      </c>
      <c r="N6" s="1">
        <v>3.6</v>
      </c>
      <c r="O6" s="1">
        <v>3.9</v>
      </c>
      <c r="P6" s="1">
        <v>4.2</v>
      </c>
      <c r="Q6" s="1">
        <f>COUNTIF(K3:K230,"&gt;3.8")-COUNTIF(K3:K230,"&gt;=4.0")</f>
        <v>0</v>
      </c>
      <c r="W6" s="1" t="s">
        <v>83</v>
      </c>
      <c r="X6" s="1">
        <f>COUNTIF(K204:K230,"&lt;=3.6")</f>
        <v>0</v>
      </c>
      <c r="Y6" s="1">
        <f>COUNTIF(K204:K230,"&gt;3.6")-COUNTIF(K204:K230,"&gt;=3.8")</f>
        <v>0</v>
      </c>
      <c r="Z6" s="1">
        <f>COUNTIF(K204:K230,"&gt;3.8")-COUNTIF(K204:K230,"&gt;=4.0")</f>
        <v>0</v>
      </c>
      <c r="AA6" s="1">
        <f>COUNTIF(K204:K230,"&gt;4.0")-COUNTIF(K204:K230,"&gt;=4.2")</f>
        <v>0</v>
      </c>
      <c r="AB6" s="1">
        <f>COUNTIF(K204:K230,"&gt;4.2")-COUNTIF(K204:K230,"&gt;=4.4")</f>
        <v>0</v>
      </c>
      <c r="AC6" s="1">
        <f>COUNTIF(K204:K230,"&gt;4.4")-COUNTIF(K204:K230,"&gt;=4.6")</f>
        <v>1</v>
      </c>
      <c r="AD6" s="1">
        <f>COUNTIF(K204:K230,"&gt;4.6")-COUNTIF(K204:K230,"&gt;=4.8")</f>
        <v>0</v>
      </c>
      <c r="AE6" s="1">
        <f>COUNTIF(K204:K230,"&gt;4.8")-COUNTIF(K204:K230,"&gt;=5.0")</f>
        <v>2</v>
      </c>
      <c r="AF6" s="1">
        <f>COUNTIF(K204:K230,"&gt;5.0")-COUNTIF(K204:K230,"&gt;=5.2")</f>
        <v>4</v>
      </c>
      <c r="AG6" s="1">
        <f>COUNTIF(K204:K230,"&gt;5.2")-COUNTIF(K204:K230,"&gt;=5.4")</f>
        <v>5</v>
      </c>
      <c r="AH6" s="1">
        <f>COUNTIF(K204:K230,"&gt;5.4")-COUNTIF(K204:K230,"&gt;=5.6")</f>
        <v>4</v>
      </c>
      <c r="AI6" s="1">
        <f>COUNTIF(K204:K230,"&gt;5.6")-COUNTIF(K204:K230,"&gt;=5.8")</f>
        <v>5</v>
      </c>
      <c r="AJ6" s="1">
        <f>COUNTIF(K204:K230,"&gt;5.8")-COUNTIF(K204:K230,"&gt;=6.0")</f>
        <v>4</v>
      </c>
      <c r="AK6" s="1">
        <f>COUNTIF(K204:K230,"&gt;6.0")-COUNTIF(K204:K230,"&gt;=6.2")</f>
        <v>2</v>
      </c>
      <c r="AL6" s="1">
        <f>COUNTIF(K204:K230,"&gt;6.2")-COUNTIF(K204:K230,"&gt;=6.4")</f>
        <v>0</v>
      </c>
      <c r="AM6" s="1">
        <f>COUNTIF(K204:K230,"&gt;6.4")-COUNTIF(K204:K230,"&gt;=6.6")</f>
        <v>0</v>
      </c>
      <c r="AN6" s="1">
        <f>COUNTIF(K204:K230,"&gt;6.6")</f>
        <v>0</v>
      </c>
    </row>
    <row r="7" spans="1:4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  <c r="K7" s="1">
        <f t="shared" si="0"/>
        <v>5.5007278020378463</v>
      </c>
      <c r="M7" s="1">
        <v>3.4</v>
      </c>
      <c r="N7" s="1">
        <v>3.8</v>
      </c>
      <c r="O7" s="1">
        <v>4.2</v>
      </c>
      <c r="P7" s="1">
        <v>4.5999999999999996</v>
      </c>
      <c r="Q7" s="1">
        <f>COUNTIF(K3:K230,"&gt;4.0")-COUNTIF(K3:K230,"&gt;=4.2")</f>
        <v>0</v>
      </c>
    </row>
    <row r="8" spans="1:4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  <c r="K8" s="1">
        <f t="shared" si="0"/>
        <v>5.0196969696969695</v>
      </c>
      <c r="M8" s="1">
        <v>3.5</v>
      </c>
      <c r="N8" s="1">
        <v>4</v>
      </c>
      <c r="O8" s="1">
        <v>4.5</v>
      </c>
      <c r="P8" s="1">
        <v>5</v>
      </c>
      <c r="Q8" s="1">
        <f>COUNTIF(K3:K230,"&gt;4.2")-COUNTIF(K3:K230,"&gt;=4.4")</f>
        <v>1</v>
      </c>
    </row>
    <row r="9" spans="1:4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  <c r="K9" s="1">
        <f t="shared" si="0"/>
        <v>5.7250712250712255</v>
      </c>
      <c r="M9" s="1">
        <v>3.6</v>
      </c>
      <c r="N9" s="1">
        <v>4.2</v>
      </c>
      <c r="O9" s="1">
        <v>4.8</v>
      </c>
      <c r="P9" s="1">
        <v>5.4</v>
      </c>
      <c r="Q9" s="1">
        <f>COUNTIF(K3:K230,"&gt;4.4")-COUNTIF(K3:K230,"&gt;=4.6")</f>
        <v>3</v>
      </c>
    </row>
    <row r="10" spans="1:4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  <c r="K10" s="1">
        <f t="shared" si="0"/>
        <v>5.2439393939393941</v>
      </c>
      <c r="M10" s="1">
        <v>3.7</v>
      </c>
      <c r="N10" s="1">
        <v>4.4000000000000004</v>
      </c>
      <c r="O10" s="1">
        <v>5.0999999999999996</v>
      </c>
      <c r="P10" s="1">
        <v>5.8</v>
      </c>
      <c r="Q10" s="1">
        <f>COUNTIF(K3:K230,"&gt;4.6")-COUNTIF(K3:K230,"&gt;=4.8")</f>
        <v>6</v>
      </c>
    </row>
    <row r="11" spans="1:4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  <c r="K11" s="1">
        <f t="shared" si="0"/>
        <v>5.9272727272727277</v>
      </c>
      <c r="M11" s="1">
        <v>3.8</v>
      </c>
      <c r="N11" s="1">
        <v>4.5999999999999996</v>
      </c>
      <c r="O11" s="1">
        <v>5.4</v>
      </c>
      <c r="P11" s="1">
        <v>6.2</v>
      </c>
      <c r="Q11" s="1">
        <f>COUNTIF(K3:K230,"&gt;4.8")-COUNTIF(K3:K230,"&gt;=5.0")</f>
        <v>16</v>
      </c>
    </row>
    <row r="12" spans="1:4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  <c r="K12" s="1">
        <f t="shared" si="0"/>
        <v>5.0629800307219668</v>
      </c>
      <c r="M12" s="1">
        <v>3.9</v>
      </c>
      <c r="N12" s="1">
        <v>4.8</v>
      </c>
      <c r="O12" s="1">
        <v>5.7</v>
      </c>
      <c r="P12" s="1">
        <v>6.6</v>
      </c>
      <c r="Q12" s="1">
        <f>COUNTIF(K3:K230,"&gt;5.0")-COUNTIF(K3:K230,"&gt;=5.2")</f>
        <v>34</v>
      </c>
    </row>
    <row r="13" spans="1:4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  <c r="K13" s="1">
        <f t="shared" si="0"/>
        <v>5.4612068965517242</v>
      </c>
      <c r="M13" s="1">
        <v>4</v>
      </c>
      <c r="N13" s="1">
        <v>5</v>
      </c>
      <c r="O13" s="1">
        <v>6</v>
      </c>
      <c r="P13" s="1">
        <v>7</v>
      </c>
      <c r="Q13" s="1">
        <f>COUNTIF(K3:K230,"&gt;5.2")-COUNTIF(K3:K230,"&gt;=5.4")</f>
        <v>53</v>
      </c>
    </row>
    <row r="14" spans="1:4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  <c r="K14" s="1">
        <f t="shared" si="0"/>
        <v>5.4541484716157207</v>
      </c>
      <c r="M14" s="1">
        <v>4.0999999999999996</v>
      </c>
      <c r="N14" s="1">
        <v>5.2</v>
      </c>
      <c r="O14" s="1">
        <v>6.3</v>
      </c>
      <c r="Q14" s="1">
        <f>COUNTIF(K3:K230,"&gt;5.4")-COUNTIF(K3:K230,"&gt;=5.6")</f>
        <v>42</v>
      </c>
    </row>
    <row r="15" spans="1:4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  <c r="K15" s="1">
        <f t="shared" si="0"/>
        <v>5.0216450216450212</v>
      </c>
      <c r="M15" s="1">
        <v>4.2</v>
      </c>
      <c r="N15" s="1">
        <v>5.4</v>
      </c>
      <c r="O15" s="1">
        <v>6.6</v>
      </c>
      <c r="Q15" s="1">
        <f>COUNTIF(K3:K230,"&gt;5.6")-COUNTIF(K3:K230,"&gt;=5.8")</f>
        <v>34</v>
      </c>
    </row>
    <row r="16" spans="1:4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  <c r="K16" s="1">
        <f t="shared" si="0"/>
        <v>4.9162929745889388</v>
      </c>
      <c r="M16" s="1">
        <v>4.3</v>
      </c>
      <c r="N16" s="1">
        <v>5.6</v>
      </c>
      <c r="O16" s="1">
        <v>6.9</v>
      </c>
      <c r="Q16" s="1">
        <f>COUNTIF(K3:K230,"&gt;5.8")-COUNTIF(K3:K230,"&gt;=6.0")</f>
        <v>22</v>
      </c>
    </row>
    <row r="17" spans="1:17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  <c r="K17" s="1">
        <f t="shared" si="0"/>
        <v>5.4298245614035086</v>
      </c>
      <c r="M17" s="1">
        <v>4.4000000000000004</v>
      </c>
      <c r="N17" s="1">
        <v>5.8</v>
      </c>
      <c r="O17" s="1">
        <v>7.2</v>
      </c>
      <c r="Q17" s="1">
        <f>COUNTIF(K3:K230,"&gt;6.0")-COUNTIF(K3:K230,"&gt;=6.2")</f>
        <v>11</v>
      </c>
    </row>
    <row r="18" spans="1:17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  <c r="K18" s="1">
        <f t="shared" si="0"/>
        <v>5.2669683257918551</v>
      </c>
      <c r="M18" s="1">
        <v>4.5</v>
      </c>
      <c r="N18" s="1">
        <v>6</v>
      </c>
      <c r="Q18" s="1">
        <f>COUNTIF(K3:K230,"&gt;6.2")-COUNTIF(K3:K230,"&gt;=6.4")</f>
        <v>2</v>
      </c>
    </row>
    <row r="19" spans="1:17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  <c r="K19" s="1">
        <f t="shared" si="0"/>
        <v>6.02928870292887</v>
      </c>
      <c r="M19" s="1">
        <v>4.5999999999999996</v>
      </c>
      <c r="N19" s="1">
        <v>6.2</v>
      </c>
      <c r="Q19" s="1">
        <f>COUNTIF(K3:K230,"&gt;6.4")-COUNTIF(K3:K230,"&gt;=6.6")</f>
        <v>2</v>
      </c>
    </row>
    <row r="20" spans="1:17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  <c r="K20" s="1">
        <f t="shared" si="0"/>
        <v>4.5608011444921317</v>
      </c>
      <c r="M20" s="1">
        <v>4.7</v>
      </c>
      <c r="N20" s="1">
        <v>6.4</v>
      </c>
      <c r="Q20" s="1">
        <f>COUNTIF(K3:K230,"&gt;6.6")</f>
        <v>0</v>
      </c>
    </row>
    <row r="21" spans="1:17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  <c r="K21" s="1">
        <f t="shared" si="0"/>
        <v>5.3229166666666661</v>
      </c>
      <c r="M21" s="1">
        <v>4.8</v>
      </c>
      <c r="N21" s="1">
        <v>6.6</v>
      </c>
    </row>
    <row r="22" spans="1:17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  <c r="K22" s="1">
        <f t="shared" si="0"/>
        <v>5.0191740412979344</v>
      </c>
      <c r="M22" s="1">
        <v>4.9000000000000004</v>
      </c>
      <c r="N22" s="1">
        <v>6.8</v>
      </c>
    </row>
    <row r="23" spans="1:17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  <c r="K23" s="1">
        <f t="shared" si="0"/>
        <v>5.8361344537815123</v>
      </c>
      <c r="M23" s="1">
        <v>5</v>
      </c>
      <c r="N23" s="1">
        <v>7</v>
      </c>
    </row>
    <row r="24" spans="1:17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  <c r="K24" s="1">
        <f t="shared" si="0"/>
        <v>5.807017543859649</v>
      </c>
      <c r="M24" s="1">
        <v>5.0999999999999996</v>
      </c>
    </row>
    <row r="25" spans="1:17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  <c r="K25" s="1">
        <f t="shared" si="0"/>
        <v>5.0642201834862384</v>
      </c>
      <c r="M25" s="1">
        <v>5.2</v>
      </c>
    </row>
    <row r="26" spans="1:17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  <c r="K26" s="1">
        <f t="shared" si="0"/>
        <v>5.6610169491525424</v>
      </c>
      <c r="M26" s="1">
        <v>5.3</v>
      </c>
    </row>
    <row r="27" spans="1:17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  <c r="K27" s="1">
        <f t="shared" si="0"/>
        <v>5.3406754772393539</v>
      </c>
      <c r="M27" s="1">
        <v>5.4</v>
      </c>
    </row>
    <row r="28" spans="1:17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  <c r="K28" s="1">
        <f t="shared" si="0"/>
        <v>5.379204892966361</v>
      </c>
      <c r="M28" s="1">
        <v>5.4999999999999902</v>
      </c>
    </row>
    <row r="29" spans="1:17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  <c r="K29" s="1">
        <f t="shared" si="0"/>
        <v>5.4482269503546092</v>
      </c>
      <c r="M29" s="1">
        <v>5.5999999999999899</v>
      </c>
    </row>
    <row r="30" spans="1:17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  <c r="K30" s="1">
        <f t="shared" si="0"/>
        <v>6.0346320346320343</v>
      </c>
      <c r="M30" s="1">
        <v>5.6999999999999904</v>
      </c>
    </row>
    <row r="31" spans="1:17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  <c r="K31" s="1">
        <f t="shared" si="0"/>
        <v>5.1919191919191912</v>
      </c>
      <c r="M31" s="1">
        <v>5.7999999999999901</v>
      </c>
    </row>
    <row r="32" spans="1:17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  <c r="K32" s="1">
        <f t="shared" si="0"/>
        <v>4.7881481481481476</v>
      </c>
      <c r="M32" s="1">
        <v>5.8999999999999897</v>
      </c>
    </row>
    <row r="33" spans="1:13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  <c r="K33" s="1">
        <f t="shared" si="0"/>
        <v>4.8909090909090907</v>
      </c>
      <c r="M33" s="1">
        <v>5.9999999999999902</v>
      </c>
    </row>
    <row r="34" spans="1:13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  <c r="K34" s="1">
        <f t="shared" si="0"/>
        <v>4.8151382823871911</v>
      </c>
      <c r="M34" s="1">
        <v>6.0999999999999899</v>
      </c>
    </row>
    <row r="35" spans="1:13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  <c r="K35" s="1">
        <f t="shared" si="0"/>
        <v>5.1891891891891895</v>
      </c>
      <c r="M35" s="1">
        <v>6.1999999999999904</v>
      </c>
    </row>
    <row r="36" spans="1:13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  <c r="K36" s="1">
        <f t="shared" si="0"/>
        <v>5.8680555555555554</v>
      </c>
      <c r="M36" s="1">
        <v>6.2999999999999901</v>
      </c>
    </row>
    <row r="37" spans="1:13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  <c r="K37" s="1">
        <f t="shared" si="0"/>
        <v>4.9419642857142856</v>
      </c>
      <c r="M37" s="1">
        <v>6.3999999999999897</v>
      </c>
    </row>
    <row r="38" spans="1:13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  <c r="K38" s="1">
        <f t="shared" si="0"/>
        <v>5.3477633477633475</v>
      </c>
      <c r="M38" s="1">
        <v>6.4999999999999902</v>
      </c>
    </row>
    <row r="39" spans="1:13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  <c r="K39" s="1">
        <f t="shared" si="0"/>
        <v>5.1160058737151246</v>
      </c>
      <c r="M39" s="1">
        <v>6.5999999999999899</v>
      </c>
    </row>
    <row r="40" spans="1:13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  <c r="K40" s="1">
        <f t="shared" si="0"/>
        <v>6.1902718168812587</v>
      </c>
      <c r="M40" s="1">
        <v>6.6999999999999904</v>
      </c>
    </row>
    <row r="41" spans="1:13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  <c r="K41" s="1">
        <f t="shared" si="0"/>
        <v>5.3681159420289859</v>
      </c>
      <c r="M41" s="1">
        <v>6.7999999999999901</v>
      </c>
    </row>
    <row r="42" spans="1:13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  <c r="K42" s="1">
        <f t="shared" si="0"/>
        <v>5.403202328966521</v>
      </c>
      <c r="M42" s="1">
        <v>6.8999999999999897</v>
      </c>
    </row>
    <row r="43" spans="1:13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  <c r="K43" s="1">
        <f t="shared" si="0"/>
        <v>5.7647907647907655</v>
      </c>
      <c r="M43" s="1">
        <v>6.9999999999999902</v>
      </c>
    </row>
    <row r="44" spans="1:13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  <c r="K44" s="1">
        <f t="shared" si="0"/>
        <v>6.0606060606060606</v>
      </c>
    </row>
    <row r="45" spans="1:13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  <c r="K45" s="1">
        <f t="shared" si="0"/>
        <v>5.5389133627019085</v>
      </c>
    </row>
    <row r="46" spans="1:13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  <c r="K46" s="1">
        <f t="shared" si="0"/>
        <v>5.8916666666666666</v>
      </c>
    </row>
    <row r="47" spans="1:13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  <c r="K47" s="1">
        <f t="shared" si="0"/>
        <v>5.6386430678466075</v>
      </c>
    </row>
    <row r="48" spans="1:13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  <c r="K48" s="1">
        <f t="shared" si="0"/>
        <v>5.6271929824561404</v>
      </c>
    </row>
    <row r="49" spans="1:11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  <c r="K49" s="1">
        <f t="shared" si="0"/>
        <v>5.6108663729809107</v>
      </c>
    </row>
    <row r="50" spans="1:11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  <c r="K50" s="1">
        <f t="shared" si="0"/>
        <v>5.2907153729071537</v>
      </c>
    </row>
    <row r="51" spans="1:11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  <c r="K51" s="1">
        <f t="shared" si="0"/>
        <v>5.8223140495867769</v>
      </c>
    </row>
    <row r="52" spans="1:11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  <c r="K52" s="1">
        <f t="shared" si="0"/>
        <v>5.2108527131782942</v>
      </c>
    </row>
    <row r="53" spans="1:11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  <c r="K53" s="1">
        <f t="shared" si="0"/>
        <v>5.2411674347158215</v>
      </c>
    </row>
    <row r="54" spans="1:11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  <c r="K54" s="1">
        <f t="shared" si="0"/>
        <v>6.0317460317460316</v>
      </c>
    </row>
    <row r="55" spans="1:11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  <c r="K55" s="1">
        <f t="shared" si="0"/>
        <v>5.776234567901235</v>
      </c>
    </row>
    <row r="56" spans="1:11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  <c r="K56" s="1">
        <f t="shared" si="0"/>
        <v>5.3645833333333339</v>
      </c>
    </row>
    <row r="57" spans="1:11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  <c r="K57" s="1">
        <f t="shared" si="0"/>
        <v>5.4104938271604945</v>
      </c>
    </row>
    <row r="58" spans="1:11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  <c r="K58" s="1">
        <f t="shared" si="0"/>
        <v>5.4163027656477434</v>
      </c>
    </row>
    <row r="59" spans="1:11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  <c r="K59" s="1">
        <f t="shared" si="0"/>
        <v>5.3723723723723724</v>
      </c>
    </row>
    <row r="60" spans="1:11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  <c r="K60" s="1">
        <f t="shared" si="0"/>
        <v>5.1159420289855078</v>
      </c>
    </row>
    <row r="61" spans="1:11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  <c r="K61" s="1">
        <f t="shared" si="0"/>
        <v>5.0694444444444446</v>
      </c>
    </row>
    <row r="62" spans="1:11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  <c r="K62" s="1">
        <f t="shared" si="0"/>
        <v>5.2725925925925923</v>
      </c>
    </row>
    <row r="63" spans="1:11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  <c r="K63" s="1">
        <f t="shared" si="0"/>
        <v>5.3985185185185189</v>
      </c>
    </row>
    <row r="64" spans="1:11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  <c r="K64" s="1">
        <f t="shared" si="0"/>
        <v>4.6186440677966099</v>
      </c>
    </row>
    <row r="65" spans="1:11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  <c r="K65" s="1">
        <f t="shared" si="0"/>
        <v>5.6414814814814811</v>
      </c>
    </row>
    <row r="66" spans="1:11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  <c r="K66" s="1">
        <f t="shared" si="0"/>
        <v>5.0180180180180178</v>
      </c>
    </row>
    <row r="67" spans="1:11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  <c r="K67" s="1">
        <f t="shared" si="0"/>
        <v>4.7260273972602738</v>
      </c>
    </row>
    <row r="68" spans="1:11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  <c r="K68" s="1">
        <f t="shared" ref="K68:K131" si="1">((E68*F68+G68*H68+I68*J68)/3)/D68</f>
        <v>5.333333333333333</v>
      </c>
    </row>
    <row r="69" spans="1:11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  <c r="K69" s="1">
        <f t="shared" si="1"/>
        <v>5.3066037735849054</v>
      </c>
    </row>
    <row r="70" spans="1:11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  <c r="K70" s="1">
        <f t="shared" si="1"/>
        <v>5.2325925925925922</v>
      </c>
    </row>
    <row r="71" spans="1:11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  <c r="K71" s="1">
        <f t="shared" si="1"/>
        <v>4.3035714285714288</v>
      </c>
    </row>
    <row r="72" spans="1:11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  <c r="K72" s="1">
        <f t="shared" si="1"/>
        <v>5.6276276276276276</v>
      </c>
    </row>
    <row r="73" spans="1:11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  <c r="K73" s="1">
        <f t="shared" si="1"/>
        <v>5.3199404761904763</v>
      </c>
    </row>
    <row r="74" spans="1:11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  <c r="K74" s="1">
        <f t="shared" si="1"/>
        <v>5.1101190476190483</v>
      </c>
    </row>
    <row r="75" spans="1:11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  <c r="K75" s="1">
        <f t="shared" si="1"/>
        <v>5.2655367231638417</v>
      </c>
    </row>
    <row r="76" spans="1:11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  <c r="K76" s="1">
        <f t="shared" si="1"/>
        <v>4.4170542635658911</v>
      </c>
    </row>
    <row r="77" spans="1:11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  <c r="K77" s="1">
        <f t="shared" si="1"/>
        <v>5.5342066957787477</v>
      </c>
    </row>
    <row r="78" spans="1:11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  <c r="K78" s="1">
        <f t="shared" si="1"/>
        <v>5.2171253822629966</v>
      </c>
    </row>
    <row r="79" spans="1:11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  <c r="K79" s="1">
        <f t="shared" si="1"/>
        <v>5.5791090629800308</v>
      </c>
    </row>
    <row r="80" spans="1:11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  <c r="K80" s="1">
        <f t="shared" si="1"/>
        <v>4.6814814814814811</v>
      </c>
    </row>
    <row r="81" spans="1:11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  <c r="K81" s="1">
        <f t="shared" si="1"/>
        <v>5.1327433628318584</v>
      </c>
    </row>
    <row r="82" spans="1:11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  <c r="K82" s="1">
        <f t="shared" si="1"/>
        <v>5.437229437229437</v>
      </c>
    </row>
    <row r="83" spans="1:11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  <c r="K83" s="1">
        <f t="shared" si="1"/>
        <v>5.2675635276532145</v>
      </c>
    </row>
    <row r="84" spans="1:11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  <c r="K84" s="1">
        <f t="shared" si="1"/>
        <v>5.7676767676767673</v>
      </c>
    </row>
    <row r="85" spans="1:11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  <c r="K85" s="1">
        <f t="shared" si="1"/>
        <v>4.8618618618618612</v>
      </c>
    </row>
    <row r="86" spans="1:11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  <c r="K86" s="1">
        <f t="shared" si="1"/>
        <v>5.4275037369207766</v>
      </c>
    </row>
    <row r="87" spans="1:11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  <c r="K87" s="1">
        <f t="shared" si="1"/>
        <v>4.8657616892911006</v>
      </c>
    </row>
    <row r="88" spans="1:11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  <c r="K88" s="1">
        <f t="shared" si="1"/>
        <v>5.9864864864864868</v>
      </c>
    </row>
    <row r="89" spans="1:11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  <c r="K89" s="1">
        <f t="shared" si="1"/>
        <v>5.8020833333333339</v>
      </c>
    </row>
    <row r="90" spans="1:11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  <c r="K90" s="1">
        <f t="shared" si="1"/>
        <v>4.6280991735537187</v>
      </c>
    </row>
    <row r="91" spans="1:11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  <c r="K91" s="1">
        <f t="shared" si="1"/>
        <v>5.5944700460829493</v>
      </c>
    </row>
    <row r="92" spans="1:11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  <c r="K92" s="1">
        <f t="shared" si="1"/>
        <v>5.2257100149476825</v>
      </c>
    </row>
    <row r="93" spans="1:11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  <c r="K93" s="1">
        <f t="shared" si="1"/>
        <v>5.4685099846390175</v>
      </c>
    </row>
    <row r="94" spans="1:11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  <c r="K94" s="1">
        <f t="shared" si="1"/>
        <v>5.1904761904761907</v>
      </c>
    </row>
    <row r="95" spans="1:11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  <c r="K95" s="1">
        <f t="shared" si="1"/>
        <v>5.386430678466076</v>
      </c>
    </row>
    <row r="96" spans="1:11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  <c r="K96" s="1">
        <f t="shared" si="1"/>
        <v>3.7687687687687688</v>
      </c>
    </row>
    <row r="97" spans="1:11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  <c r="K97" s="1">
        <f t="shared" si="1"/>
        <v>5.2606060606060598</v>
      </c>
    </row>
    <row r="98" spans="1:11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  <c r="K98" s="1">
        <f t="shared" si="1"/>
        <v>5.4890829694323147</v>
      </c>
    </row>
    <row r="99" spans="1:11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  <c r="K99" s="1">
        <f t="shared" si="1"/>
        <v>5.9846582984658294</v>
      </c>
    </row>
    <row r="100" spans="1:11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  <c r="K100" s="1">
        <f t="shared" si="1"/>
        <v>4.9336349924585212</v>
      </c>
    </row>
    <row r="101" spans="1:11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  <c r="K101" s="1">
        <f t="shared" si="1"/>
        <v>5.0985507246376818</v>
      </c>
    </row>
    <row r="102" spans="1:11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  <c r="K102" s="1">
        <f t="shared" si="1"/>
        <v>4.975254730713246</v>
      </c>
    </row>
    <row r="103" spans="1:11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  <c r="K103" s="1">
        <f t="shared" si="1"/>
        <v>5.4496453900709225</v>
      </c>
    </row>
    <row r="104" spans="1:11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  <c r="K104" s="1">
        <f t="shared" si="1"/>
        <v>5.1273247496423462</v>
      </c>
    </row>
    <row r="105" spans="1:11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  <c r="K105" s="1">
        <f t="shared" si="1"/>
        <v>5.5746164574616452</v>
      </c>
    </row>
    <row r="106" spans="1:11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  <c r="K106" s="1">
        <f t="shared" si="1"/>
        <v>5.1253687315634213</v>
      </c>
    </row>
    <row r="107" spans="1:11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  <c r="K107" s="1">
        <f t="shared" si="1"/>
        <v>5.462555066079295</v>
      </c>
    </row>
    <row r="108" spans="1:11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  <c r="K108" s="1">
        <f t="shared" si="1"/>
        <v>5.5466101694915251</v>
      </c>
    </row>
    <row r="109" spans="1:11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  <c r="K109" s="1">
        <f t="shared" si="1"/>
        <v>5.3547400611620795</v>
      </c>
    </row>
    <row r="110" spans="1:11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  <c r="K110" s="1">
        <f t="shared" si="1"/>
        <v>5.206636500754148</v>
      </c>
    </row>
    <row r="111" spans="1:11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  <c r="K111" s="1">
        <f t="shared" si="1"/>
        <v>5.0790960451977405</v>
      </c>
    </row>
    <row r="112" spans="1:11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  <c r="K112" s="1">
        <f t="shared" si="1"/>
        <v>5.3473980309423341</v>
      </c>
    </row>
    <row r="113" spans="1:11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  <c r="K113" s="1">
        <f t="shared" si="1"/>
        <v>5.7830687830687824</v>
      </c>
    </row>
    <row r="114" spans="1:11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  <c r="K114" s="1">
        <f t="shared" si="1"/>
        <v>5.6244541484716155</v>
      </c>
    </row>
    <row r="115" spans="1:11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  <c r="K115" s="1">
        <f t="shared" si="1"/>
        <v>5.0334788937409032</v>
      </c>
    </row>
    <row r="116" spans="1:11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  <c r="K116" s="1">
        <f t="shared" si="1"/>
        <v>5.5022026431718061</v>
      </c>
    </row>
    <row r="117" spans="1:11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  <c r="K117" s="1">
        <f t="shared" si="1"/>
        <v>4.75</v>
      </c>
    </row>
    <row r="118" spans="1:11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  <c r="K118" s="1">
        <f t="shared" si="1"/>
        <v>5.4298941798941796</v>
      </c>
    </row>
    <row r="119" spans="1:11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  <c r="K119" s="1">
        <f t="shared" si="1"/>
        <v>4.8355167394468701</v>
      </c>
    </row>
    <row r="120" spans="1:11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  <c r="K120" s="1">
        <f t="shared" si="1"/>
        <v>4.8990825688073398</v>
      </c>
    </row>
    <row r="121" spans="1:11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  <c r="K121" s="1">
        <f t="shared" si="1"/>
        <v>5.5550906555090656</v>
      </c>
    </row>
    <row r="122" spans="1:11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  <c r="K122" s="1">
        <f t="shared" si="1"/>
        <v>5.8243430152143851</v>
      </c>
    </row>
    <row r="123" spans="1:11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  <c r="K123" s="1">
        <f t="shared" si="1"/>
        <v>5.8438818565400847</v>
      </c>
    </row>
    <row r="124" spans="1:11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  <c r="K124" s="1">
        <f t="shared" si="1"/>
        <v>5.3151515151515145</v>
      </c>
    </row>
    <row r="125" spans="1:11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  <c r="K125" s="1">
        <f t="shared" si="1"/>
        <v>5.4813278008298756</v>
      </c>
    </row>
    <row r="126" spans="1:11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  <c r="K126" s="1">
        <f t="shared" si="1"/>
        <v>6.1923583662714101</v>
      </c>
    </row>
    <row r="127" spans="1:11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  <c r="K127" s="1">
        <f t="shared" si="1"/>
        <v>5.0655021834061138</v>
      </c>
    </row>
    <row r="128" spans="1:11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  <c r="K128" s="1">
        <f t="shared" si="1"/>
        <v>5.4972222222222218</v>
      </c>
    </row>
    <row r="129" spans="1:11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  <c r="K129" s="1">
        <f t="shared" si="1"/>
        <v>6</v>
      </c>
    </row>
    <row r="130" spans="1:11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  <c r="K130" s="1">
        <f t="shared" si="1"/>
        <v>5.7170370370370369</v>
      </c>
    </row>
    <row r="131" spans="1:11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  <c r="K131" s="1">
        <f t="shared" si="1"/>
        <v>5.4313725490196081</v>
      </c>
    </row>
    <row r="132" spans="1:11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  <c r="K132" s="1">
        <f t="shared" ref="K132:K195" si="2">((E132*F132+G132*H132+I132*J132)/3)/D132</f>
        <v>6.4287749287749287</v>
      </c>
    </row>
    <row r="133" spans="1:11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  <c r="K133" s="1">
        <f t="shared" si="2"/>
        <v>5.5446428571428568</v>
      </c>
    </row>
    <row r="134" spans="1:11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  <c r="K134" s="1">
        <f t="shared" si="2"/>
        <v>5.6351351351351351</v>
      </c>
    </row>
    <row r="135" spans="1:11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  <c r="K135" s="1">
        <f t="shared" si="2"/>
        <v>5.1363636363636367</v>
      </c>
    </row>
    <row r="136" spans="1:11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  <c r="K136" s="1">
        <f t="shared" si="2"/>
        <v>5.5898617511520738</v>
      </c>
    </row>
    <row r="137" spans="1:11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  <c r="K137" s="1">
        <f t="shared" si="2"/>
        <v>5.372980910425845</v>
      </c>
    </row>
    <row r="138" spans="1:11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  <c r="K138" s="1">
        <f t="shared" si="2"/>
        <v>5.9722222222222223</v>
      </c>
    </row>
    <row r="139" spans="1:11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  <c r="K139" s="1">
        <f t="shared" si="2"/>
        <v>5.8131101813110178</v>
      </c>
    </row>
    <row r="140" spans="1:11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  <c r="K140" s="1">
        <f t="shared" si="2"/>
        <v>5.1687943262411347</v>
      </c>
    </row>
    <row r="141" spans="1:11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  <c r="K141" s="1">
        <f t="shared" si="2"/>
        <v>5.2103703703703701</v>
      </c>
    </row>
    <row r="142" spans="1:11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  <c r="K142" s="1">
        <f t="shared" si="2"/>
        <v>5.7366071428571432</v>
      </c>
    </row>
    <row r="143" spans="1:11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  <c r="K143" s="1">
        <f t="shared" si="2"/>
        <v>6.3765690376569042</v>
      </c>
    </row>
    <row r="144" spans="1:11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  <c r="K144" s="1">
        <f t="shared" si="2"/>
        <v>5.1577380952380949</v>
      </c>
    </row>
    <row r="145" spans="1:11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  <c r="K145" s="1">
        <f t="shared" si="2"/>
        <v>5.4117647058823533</v>
      </c>
    </row>
    <row r="146" spans="1:11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  <c r="K146" s="1">
        <f t="shared" si="2"/>
        <v>6.4772393538913358</v>
      </c>
    </row>
    <row r="147" spans="1:11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  <c r="K147" s="1">
        <f t="shared" si="2"/>
        <v>5.8484848484848486</v>
      </c>
    </row>
    <row r="148" spans="1:11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  <c r="K148" s="1">
        <f t="shared" si="2"/>
        <v>5.31039755351682</v>
      </c>
    </row>
    <row r="149" spans="1:11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  <c r="K149" s="1">
        <f t="shared" si="2"/>
        <v>5.7336244541484715</v>
      </c>
    </row>
    <row r="150" spans="1:11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  <c r="K150" s="1">
        <f t="shared" si="2"/>
        <v>5.799145299145299</v>
      </c>
    </row>
    <row r="151" spans="1:11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  <c r="K151" s="1">
        <f t="shared" si="2"/>
        <v>5.9624819624819621</v>
      </c>
    </row>
    <row r="152" spans="1:11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  <c r="K152" s="1">
        <f t="shared" si="2"/>
        <v>5.339130434782609</v>
      </c>
    </row>
    <row r="153" spans="1:11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  <c r="K153" s="1">
        <f t="shared" si="2"/>
        <v>6.0217391304347823</v>
      </c>
    </row>
    <row r="154" spans="1:11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  <c r="K154" s="1">
        <f t="shared" si="2"/>
        <v>5.7169540229885056</v>
      </c>
    </row>
    <row r="155" spans="1:11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  <c r="K155" s="1">
        <f t="shared" si="2"/>
        <v>5.5272727272727273</v>
      </c>
    </row>
    <row r="156" spans="1:11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  <c r="K156" s="1">
        <f t="shared" si="2"/>
        <v>5.4488304093567246</v>
      </c>
    </row>
    <row r="157" spans="1:11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  <c r="K157" s="1">
        <f t="shared" si="2"/>
        <v>4.9969558599695585</v>
      </c>
    </row>
    <row r="158" spans="1:11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  <c r="K158" s="1">
        <f t="shared" si="2"/>
        <v>5.6594827586206895</v>
      </c>
    </row>
    <row r="159" spans="1:11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  <c r="K159" s="1">
        <f t="shared" si="2"/>
        <v>5.076023391812865</v>
      </c>
    </row>
    <row r="160" spans="1:11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  <c r="K160" s="1">
        <f t="shared" si="2"/>
        <v>4.9698340874811455</v>
      </c>
    </row>
    <row r="161" spans="1:11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  <c r="K161" s="1">
        <f t="shared" si="2"/>
        <v>5.6355932203389827</v>
      </c>
    </row>
    <row r="162" spans="1:11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  <c r="K162" s="1">
        <f t="shared" si="2"/>
        <v>5.27891156462585</v>
      </c>
    </row>
    <row r="163" spans="1:11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  <c r="K163" s="1">
        <f t="shared" si="2"/>
        <v>5.2711111111111109</v>
      </c>
    </row>
    <row r="164" spans="1:11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  <c r="K164" s="1">
        <f t="shared" si="2"/>
        <v>5.1428571428571432</v>
      </c>
    </row>
    <row r="165" spans="1:11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  <c r="K165" s="1">
        <f t="shared" si="2"/>
        <v>5.0815450643776821</v>
      </c>
    </row>
    <row r="166" spans="1:11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  <c r="K166" s="1">
        <f t="shared" si="2"/>
        <v>5.7937219730941703</v>
      </c>
    </row>
    <row r="167" spans="1:11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  <c r="K167" s="1">
        <f t="shared" si="2"/>
        <v>5.2655367231638417</v>
      </c>
    </row>
    <row r="168" spans="1:11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  <c r="K168" s="1">
        <f t="shared" si="2"/>
        <v>5.7054597701149428</v>
      </c>
    </row>
    <row r="169" spans="1:11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  <c r="K169" s="1">
        <f t="shared" si="2"/>
        <v>5.5840707964601766</v>
      </c>
    </row>
    <row r="170" spans="1:11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  <c r="K170" s="1">
        <f t="shared" si="2"/>
        <v>5.2081513828238721</v>
      </c>
    </row>
    <row r="171" spans="1:11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  <c r="K171" s="1">
        <f t="shared" si="2"/>
        <v>5.311627906976744</v>
      </c>
    </row>
    <row r="172" spans="1:11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  <c r="K172" s="1">
        <f t="shared" si="2"/>
        <v>5.822603719599428</v>
      </c>
    </row>
    <row r="173" spans="1:11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  <c r="K173" s="1">
        <f t="shared" si="2"/>
        <v>5.4357798165137616</v>
      </c>
    </row>
    <row r="174" spans="1:11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  <c r="K174" s="1">
        <f t="shared" si="2"/>
        <v>5.1226415094339623</v>
      </c>
    </row>
    <row r="175" spans="1:11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  <c r="K175" s="1">
        <f t="shared" si="2"/>
        <v>5.3055555555555554</v>
      </c>
    </row>
    <row r="176" spans="1:11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  <c r="K176" s="1">
        <f t="shared" si="2"/>
        <v>5.333333333333333</v>
      </c>
    </row>
    <row r="177" spans="1:11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  <c r="K177" s="1">
        <f t="shared" si="2"/>
        <v>5.1154970760233915</v>
      </c>
    </row>
    <row r="178" spans="1:11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  <c r="K178" s="1">
        <f t="shared" si="2"/>
        <v>5.3517665130568357</v>
      </c>
    </row>
    <row r="179" spans="1:11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  <c r="K179" s="1">
        <f t="shared" si="2"/>
        <v>5.8821705426356594</v>
      </c>
    </row>
    <row r="180" spans="1:11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  <c r="K180" s="1">
        <f t="shared" si="2"/>
        <v>5.4020467836257318</v>
      </c>
    </row>
    <row r="181" spans="1:11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  <c r="K181" s="1">
        <f t="shared" si="2"/>
        <v>5.7152777777777777</v>
      </c>
    </row>
    <row r="182" spans="1:11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  <c r="K182" s="1">
        <f t="shared" si="2"/>
        <v>5.7076271186440675</v>
      </c>
    </row>
    <row r="183" spans="1:11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  <c r="K183" s="1">
        <f t="shared" si="2"/>
        <v>5.36150234741784</v>
      </c>
    </row>
    <row r="184" spans="1:11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  <c r="K184" s="1">
        <f t="shared" si="2"/>
        <v>5.6336336336336341</v>
      </c>
    </row>
    <row r="185" spans="1:11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  <c r="K185" s="1">
        <f t="shared" si="2"/>
        <v>6.2644628099173554</v>
      </c>
    </row>
    <row r="186" spans="1:11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  <c r="K186" s="1">
        <f t="shared" si="2"/>
        <v>5.2100456621004563</v>
      </c>
    </row>
    <row r="187" spans="1:11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  <c r="K187" s="1">
        <f t="shared" si="2"/>
        <v>5.6026200873362448</v>
      </c>
    </row>
    <row r="188" spans="1:11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  <c r="K188" s="1">
        <f t="shared" si="2"/>
        <v>5.4603825136612016</v>
      </c>
    </row>
    <row r="189" spans="1:11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  <c r="K189" s="1">
        <f t="shared" si="2"/>
        <v>5.7247023809523805</v>
      </c>
    </row>
    <row r="190" spans="1:11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  <c r="K190" s="1">
        <f t="shared" si="2"/>
        <v>5.1613394216133939</v>
      </c>
    </row>
    <row r="191" spans="1:11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  <c r="K191" s="1">
        <f t="shared" si="2"/>
        <v>5.7352941176470589</v>
      </c>
    </row>
    <row r="192" spans="1:11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  <c r="K192" s="1">
        <f t="shared" si="2"/>
        <v>5.2308802308802305</v>
      </c>
    </row>
    <row r="193" spans="1:11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  <c r="K193" s="1">
        <f t="shared" si="2"/>
        <v>5.4033613445378155</v>
      </c>
    </row>
    <row r="194" spans="1:11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  <c r="K194" s="1">
        <f t="shared" si="2"/>
        <v>5.4865248226950349</v>
      </c>
    </row>
    <row r="195" spans="1:11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  <c r="K195" s="1">
        <f t="shared" si="2"/>
        <v>6.02928870292887</v>
      </c>
    </row>
    <row r="196" spans="1:11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  <c r="K196" s="1">
        <f t="shared" ref="K196:K230" si="3">((E196*F196+G196*H196+I196*J196)/3)/D196</f>
        <v>4.8258258258258255</v>
      </c>
    </row>
    <row r="197" spans="1:11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  <c r="K197" s="1">
        <f t="shared" si="3"/>
        <v>4.8888888888888893</v>
      </c>
    </row>
    <row r="198" spans="1:11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  <c r="K198" s="1">
        <f t="shared" si="3"/>
        <v>5.3201754385964914</v>
      </c>
    </row>
    <row r="199" spans="1:11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  <c r="K199" s="1">
        <f t="shared" si="3"/>
        <v>5.2140804597701154</v>
      </c>
    </row>
    <row r="200" spans="1:11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  <c r="K200" s="1">
        <f t="shared" si="3"/>
        <v>5.2850678733031673</v>
      </c>
    </row>
    <row r="201" spans="1:11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  <c r="K201" s="1">
        <f t="shared" si="3"/>
        <v>5.5035161744022503</v>
      </c>
    </row>
    <row r="202" spans="1:11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  <c r="K202" s="1">
        <f t="shared" si="3"/>
        <v>5.9134751773049645</v>
      </c>
    </row>
    <row r="203" spans="1:11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  <c r="K203" s="1">
        <f t="shared" si="3"/>
        <v>5.0573152337858227</v>
      </c>
    </row>
    <row r="204" spans="1:11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  <c r="K204" s="1">
        <f t="shared" si="3"/>
        <v>5.8946666666666667</v>
      </c>
    </row>
    <row r="205" spans="1:11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  <c r="K205" s="1">
        <f t="shared" si="3"/>
        <v>5.1504424778761058</v>
      </c>
    </row>
    <row r="206" spans="1:11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  <c r="K206" s="1">
        <f t="shared" si="3"/>
        <v>5.6511954992967652</v>
      </c>
    </row>
    <row r="207" spans="1:11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  <c r="K207" s="1">
        <f t="shared" si="3"/>
        <v>5.1887905604719764</v>
      </c>
    </row>
    <row r="208" spans="1:11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  <c r="K208" s="1">
        <f t="shared" si="3"/>
        <v>5.488795518207283</v>
      </c>
    </row>
    <row r="209" spans="1:11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  <c r="K209" s="1">
        <f t="shared" si="3"/>
        <v>5.5418381344307273</v>
      </c>
    </row>
    <row r="210" spans="1:11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  <c r="K210" s="1">
        <f t="shared" si="3"/>
        <v>5.8306010928961749</v>
      </c>
    </row>
    <row r="211" spans="1:11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  <c r="K211" s="1">
        <f t="shared" si="3"/>
        <v>5.6177777777777775</v>
      </c>
    </row>
    <row r="212" spans="1:11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  <c r="K212" s="1">
        <f t="shared" si="3"/>
        <v>5.3171390013495277</v>
      </c>
    </row>
    <row r="213" spans="1:11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  <c r="K213" s="1">
        <f t="shared" si="3"/>
        <v>6.0255319148936168</v>
      </c>
    </row>
    <row r="214" spans="1:11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  <c r="K214" s="1">
        <f t="shared" si="3"/>
        <v>5.2581560283687949</v>
      </c>
    </row>
    <row r="215" spans="1:11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  <c r="K215" s="1">
        <f t="shared" si="3"/>
        <v>4.5785609397944196</v>
      </c>
    </row>
    <row r="216" spans="1:11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  <c r="K216" s="1">
        <f t="shared" si="3"/>
        <v>5.5161290322580649</v>
      </c>
    </row>
    <row r="217" spans="1:11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  <c r="K217" s="1">
        <f t="shared" si="3"/>
        <v>5.9686609686609691</v>
      </c>
    </row>
    <row r="218" spans="1:11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  <c r="K218" s="1">
        <f t="shared" si="3"/>
        <v>4.894273127753304</v>
      </c>
    </row>
    <row r="219" spans="1:11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  <c r="K219" s="1">
        <f t="shared" si="3"/>
        <v>5.9867197875166003</v>
      </c>
    </row>
    <row r="220" spans="1:11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  <c r="K220" s="1">
        <f t="shared" si="3"/>
        <v>6.0960000000000001</v>
      </c>
    </row>
    <row r="221" spans="1:11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  <c r="K221" s="1">
        <f t="shared" si="3"/>
        <v>5.65</v>
      </c>
    </row>
    <row r="222" spans="1:11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  <c r="K222" s="1">
        <f t="shared" si="3"/>
        <v>4.9107391910739198</v>
      </c>
    </row>
    <row r="223" spans="1:11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  <c r="K223" s="1">
        <f t="shared" si="3"/>
        <v>5.2434782608695656</v>
      </c>
    </row>
    <row r="224" spans="1:11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  <c r="K224" s="1">
        <f t="shared" si="3"/>
        <v>5.6452074391988551</v>
      </c>
    </row>
    <row r="225" spans="1:11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  <c r="K225" s="1">
        <f t="shared" si="3"/>
        <v>5.3778735632183912</v>
      </c>
    </row>
    <row r="226" spans="1:11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  <c r="K226" s="1">
        <f t="shared" si="3"/>
        <v>5.2666666666666666</v>
      </c>
    </row>
    <row r="227" spans="1:11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  <c r="K227" s="1">
        <f t="shared" si="3"/>
        <v>5.1935953420669572</v>
      </c>
    </row>
    <row r="228" spans="1:11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  <c r="K228" s="1">
        <f t="shared" si="3"/>
        <v>5.4221251819505101</v>
      </c>
    </row>
    <row r="229" spans="1:11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  <c r="K229" s="1">
        <f t="shared" si="3"/>
        <v>5.6216596343178615</v>
      </c>
    </row>
    <row r="230" spans="1:11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  <c r="K230" s="1">
        <f t="shared" si="3"/>
        <v>5.0762331838565027</v>
      </c>
    </row>
    <row r="231" spans="1:11" x14ac:dyDescent="0.2">
      <c r="B231" s="1">
        <v>3</v>
      </c>
      <c r="C231" s="1">
        <v>19</v>
      </c>
      <c r="D231" s="3">
        <f t="shared" ref="D231:J231" si="4">AVERAGE(D3:D52)</f>
        <v>228.18</v>
      </c>
      <c r="E231" s="3">
        <f t="shared" si="4"/>
        <v>48.12</v>
      </c>
      <c r="F231" s="3">
        <f t="shared" si="4"/>
        <v>33.92</v>
      </c>
      <c r="G231" s="3">
        <f t="shared" si="4"/>
        <v>19.600000000000001</v>
      </c>
      <c r="H231" s="3">
        <f t="shared" si="4"/>
        <v>19.48</v>
      </c>
      <c r="I231" s="3">
        <f t="shared" si="4"/>
        <v>60.22</v>
      </c>
      <c r="J231" s="2">
        <f t="shared" si="4"/>
        <v>28.24</v>
      </c>
      <c r="K231" s="3">
        <f>AVERAGE(K3:K52)</f>
        <v>5.4307058571412226</v>
      </c>
    </row>
    <row r="232" spans="1:11" x14ac:dyDescent="0.2">
      <c r="B232" s="1">
        <v>13</v>
      </c>
      <c r="C232" s="1">
        <v>16</v>
      </c>
      <c r="D232" s="3">
        <f t="shared" ref="D232:J232" si="5">AVERAGE(D53:D98)</f>
        <v>223.84782608695653</v>
      </c>
      <c r="E232" s="3">
        <f t="shared" si="5"/>
        <v>46.217391304347828</v>
      </c>
      <c r="F232" s="3">
        <f t="shared" si="5"/>
        <v>33.130434782608695</v>
      </c>
      <c r="G232" s="3">
        <f t="shared" si="5"/>
        <v>19.260869565217391</v>
      </c>
      <c r="H232" s="3">
        <f t="shared" si="5"/>
        <v>19</v>
      </c>
      <c r="I232" s="3">
        <f t="shared" si="5"/>
        <v>58.065217391304351</v>
      </c>
      <c r="J232" s="2">
        <f t="shared" si="5"/>
        <v>27.826086956521738</v>
      </c>
      <c r="K232" s="3">
        <f>AVERAGE(K53:K98)</f>
        <v>5.2383246708909672</v>
      </c>
    </row>
    <row r="233" spans="1:11" x14ac:dyDescent="0.2">
      <c r="B233" s="1">
        <v>60</v>
      </c>
      <c r="C233" s="1">
        <v>21</v>
      </c>
      <c r="D233" s="3">
        <f t="shared" ref="D233:J233" si="6">AVERAGE(D99:D103)</f>
        <v>230.8</v>
      </c>
      <c r="E233" s="3">
        <f t="shared" si="6"/>
        <v>46.4</v>
      </c>
      <c r="F233" s="3">
        <f t="shared" si="6"/>
        <v>34</v>
      </c>
      <c r="G233" s="3">
        <f t="shared" si="6"/>
        <v>20</v>
      </c>
      <c r="H233" s="3">
        <f t="shared" si="6"/>
        <v>19.2</v>
      </c>
      <c r="I233" s="3">
        <f t="shared" si="6"/>
        <v>59.8</v>
      </c>
      <c r="J233" s="2">
        <f t="shared" si="6"/>
        <v>28.4</v>
      </c>
      <c r="K233" s="3">
        <f>AVERAGE(K99:K103)</f>
        <v>5.2883488272692407</v>
      </c>
    </row>
    <row r="234" spans="1:11" x14ac:dyDescent="0.2">
      <c r="B234" s="1" t="s">
        <v>262</v>
      </c>
      <c r="C234" s="1">
        <v>11</v>
      </c>
      <c r="D234" s="3">
        <f t="shared" ref="D234:J234" si="7">AVERAGE(D104:D203)</f>
        <v>229.38</v>
      </c>
      <c r="E234" s="3">
        <f t="shared" si="7"/>
        <v>48.3</v>
      </c>
      <c r="F234" s="3">
        <f t="shared" si="7"/>
        <v>33.94</v>
      </c>
      <c r="G234" s="3">
        <f t="shared" si="7"/>
        <v>19.829999999999998</v>
      </c>
      <c r="H234" s="3">
        <f t="shared" si="7"/>
        <v>19.66</v>
      </c>
      <c r="I234" s="3">
        <f t="shared" si="7"/>
        <v>60.89</v>
      </c>
      <c r="J234" s="2">
        <f t="shared" si="7"/>
        <v>28.53</v>
      </c>
      <c r="K234" s="3">
        <f>AVERAGE(K104:K203)</f>
        <v>5.4783313211460269</v>
      </c>
    </row>
    <row r="235" spans="1:11" x14ac:dyDescent="0.2">
      <c r="B235" s="1">
        <v>77</v>
      </c>
      <c r="C235" s="1">
        <v>35</v>
      </c>
      <c r="D235" s="3">
        <f t="shared" ref="D235:J235" si="8">AVERAGE(D204:D230)</f>
        <v>235.74074074074073</v>
      </c>
      <c r="E235" s="3">
        <f t="shared" si="8"/>
        <v>48</v>
      </c>
      <c r="F235" s="3">
        <f t="shared" si="8"/>
        <v>34.296296296296298</v>
      </c>
      <c r="G235" s="3">
        <f t="shared" si="8"/>
        <v>20.222222222222221</v>
      </c>
      <c r="H235" s="3">
        <f t="shared" si="8"/>
        <v>20.074074074074073</v>
      </c>
      <c r="I235" s="3">
        <f t="shared" si="8"/>
        <v>61.888888888888886</v>
      </c>
      <c r="J235" s="2">
        <f t="shared" si="8"/>
        <v>29.185185185185187</v>
      </c>
      <c r="K235" s="3">
        <f>AVERAGE(K204:K230)</f>
        <v>5.4597354441273351</v>
      </c>
    </row>
    <row r="236" spans="1:11" x14ac:dyDescent="0.2">
      <c r="B236" s="1" t="s">
        <v>132</v>
      </c>
    </row>
    <row r="237" spans="1:11" x14ac:dyDescent="0.2">
      <c r="C237" s="1">
        <v>19</v>
      </c>
      <c r="D237" s="2">
        <f t="shared" ref="D237:K237" si="9">MEDIAN(D3:D52)</f>
        <v>228</v>
      </c>
      <c r="E237" s="2">
        <f t="shared" si="9"/>
        <v>48</v>
      </c>
      <c r="F237" s="2">
        <f t="shared" si="9"/>
        <v>33.5</v>
      </c>
      <c r="G237" s="2">
        <f t="shared" si="9"/>
        <v>19.5</v>
      </c>
      <c r="H237" s="2">
        <f t="shared" si="9"/>
        <v>19</v>
      </c>
      <c r="I237" s="2">
        <f t="shared" si="9"/>
        <v>60</v>
      </c>
      <c r="J237" s="2">
        <f t="shared" si="9"/>
        <v>28</v>
      </c>
      <c r="K237" s="2">
        <f t="shared" si="9"/>
        <v>5.3959210449017956</v>
      </c>
    </row>
    <row r="238" spans="1:11" x14ac:dyDescent="0.2">
      <c r="C238" s="1">
        <v>16</v>
      </c>
      <c r="D238" s="2">
        <f t="shared" ref="D238:K238" si="10">MEDIAN(D53:D98)</f>
        <v>223.5</v>
      </c>
      <c r="E238" s="2">
        <f t="shared" si="10"/>
        <v>47</v>
      </c>
      <c r="F238" s="2">
        <f t="shared" si="10"/>
        <v>33</v>
      </c>
      <c r="G238" s="2">
        <f t="shared" si="10"/>
        <v>19</v>
      </c>
      <c r="H238" s="2">
        <f t="shared" si="10"/>
        <v>19</v>
      </c>
      <c r="I238" s="2">
        <f t="shared" si="10"/>
        <v>59</v>
      </c>
      <c r="J238" s="2">
        <f t="shared" si="10"/>
        <v>28</v>
      </c>
      <c r="K238" s="2">
        <f t="shared" si="10"/>
        <v>5.2895981830887493</v>
      </c>
    </row>
    <row r="239" spans="1:11" x14ac:dyDescent="0.2">
      <c r="C239" s="1">
        <v>21</v>
      </c>
      <c r="D239" s="2">
        <f t="shared" ref="D239:K239" si="11">MEDIAN(D99:D103)</f>
        <v>230</v>
      </c>
      <c r="E239" s="2">
        <f t="shared" si="11"/>
        <v>46</v>
      </c>
      <c r="F239" s="2">
        <f t="shared" si="11"/>
        <v>33</v>
      </c>
      <c r="G239" s="2">
        <f t="shared" si="11"/>
        <v>20</v>
      </c>
      <c r="H239" s="2">
        <f t="shared" si="11"/>
        <v>19</v>
      </c>
      <c r="I239" s="2">
        <f t="shared" si="11"/>
        <v>59</v>
      </c>
      <c r="J239" s="2">
        <f t="shared" si="11"/>
        <v>28</v>
      </c>
      <c r="K239" s="2">
        <f t="shared" si="11"/>
        <v>5.0985507246376818</v>
      </c>
    </row>
    <row r="240" spans="1:11" x14ac:dyDescent="0.2">
      <c r="C240" s="1">
        <v>11</v>
      </c>
      <c r="D240" s="2">
        <f t="shared" ref="D240:K240" si="12">MEDIAN(D104:D203)</f>
        <v>229</v>
      </c>
      <c r="E240" s="2">
        <f t="shared" si="12"/>
        <v>48</v>
      </c>
      <c r="F240" s="2">
        <f t="shared" si="12"/>
        <v>34</v>
      </c>
      <c r="G240" s="2">
        <f t="shared" si="12"/>
        <v>20</v>
      </c>
      <c r="H240" s="2">
        <f t="shared" si="12"/>
        <v>20</v>
      </c>
      <c r="I240" s="2">
        <f t="shared" si="12"/>
        <v>61</v>
      </c>
      <c r="J240" s="2">
        <f t="shared" si="12"/>
        <v>28</v>
      </c>
      <c r="K240" s="2">
        <f t="shared" si="12"/>
        <v>5.4423051129352427</v>
      </c>
    </row>
    <row r="241" spans="2:11" x14ac:dyDescent="0.2">
      <c r="C241" s="1">
        <v>35</v>
      </c>
      <c r="D241" s="2">
        <f t="shared" ref="D241:K241" si="13">MEDIAN(D204:D230)</f>
        <v>235</v>
      </c>
      <c r="E241" s="2">
        <f t="shared" si="13"/>
        <v>48</v>
      </c>
      <c r="F241" s="2">
        <f t="shared" si="13"/>
        <v>34</v>
      </c>
      <c r="G241" s="2">
        <f t="shared" si="13"/>
        <v>20</v>
      </c>
      <c r="H241" s="2">
        <f t="shared" si="13"/>
        <v>20</v>
      </c>
      <c r="I241" s="2">
        <f t="shared" si="13"/>
        <v>62</v>
      </c>
      <c r="J241" s="2">
        <f t="shared" si="13"/>
        <v>29</v>
      </c>
      <c r="K241" s="2">
        <f t="shared" si="13"/>
        <v>5.488795518207283</v>
      </c>
    </row>
    <row r="242" spans="2:11" x14ac:dyDescent="0.2">
      <c r="B242" s="1" t="s">
        <v>133</v>
      </c>
      <c r="D242" s="2"/>
      <c r="E242" s="2"/>
      <c r="F242" s="2"/>
      <c r="G242" s="2"/>
      <c r="H242" s="2"/>
      <c r="I242" s="2"/>
      <c r="J242" s="2"/>
    </row>
    <row r="243" spans="2:11" x14ac:dyDescent="0.2">
      <c r="C243" s="1">
        <v>19</v>
      </c>
      <c r="D243" s="2">
        <f t="shared" ref="D243:K243" si="14">MODE(D3:D52)</f>
        <v>231</v>
      </c>
      <c r="E243" s="2">
        <f t="shared" si="14"/>
        <v>46</v>
      </c>
      <c r="F243" s="2">
        <f t="shared" si="14"/>
        <v>32</v>
      </c>
      <c r="G243" s="2">
        <f t="shared" si="14"/>
        <v>19</v>
      </c>
      <c r="H243" s="2">
        <f t="shared" si="14"/>
        <v>19</v>
      </c>
      <c r="I243" s="2">
        <f t="shared" si="14"/>
        <v>60</v>
      </c>
      <c r="J243" s="2">
        <f t="shared" si="14"/>
        <v>28</v>
      </c>
      <c r="K243" s="2" t="e">
        <f t="shared" si="14"/>
        <v>#N/A</v>
      </c>
    </row>
    <row r="244" spans="2:11" x14ac:dyDescent="0.2">
      <c r="C244" s="1">
        <v>16</v>
      </c>
      <c r="D244" s="2">
        <f t="shared" ref="D244:K244" si="15">MODE(D53:D98)</f>
        <v>222</v>
      </c>
      <c r="E244" s="2">
        <f t="shared" si="15"/>
        <v>47</v>
      </c>
      <c r="F244" s="2">
        <f t="shared" si="15"/>
        <v>33</v>
      </c>
      <c r="G244" s="2">
        <f t="shared" si="15"/>
        <v>20</v>
      </c>
      <c r="H244" s="2">
        <f t="shared" si="15"/>
        <v>19</v>
      </c>
      <c r="I244" s="2">
        <f t="shared" si="15"/>
        <v>58</v>
      </c>
      <c r="J244" s="2">
        <f t="shared" si="15"/>
        <v>28</v>
      </c>
      <c r="K244" s="2" t="e">
        <f t="shared" si="15"/>
        <v>#N/A</v>
      </c>
    </row>
    <row r="245" spans="2:11" x14ac:dyDescent="0.2">
      <c r="C245" s="1">
        <v>21</v>
      </c>
      <c r="D245" s="2" t="e">
        <f t="shared" ref="D245:K245" si="16">MODE(D99:D103)</f>
        <v>#N/A</v>
      </c>
      <c r="E245" s="2">
        <f t="shared" si="16"/>
        <v>44</v>
      </c>
      <c r="F245" s="2">
        <f t="shared" si="16"/>
        <v>33</v>
      </c>
      <c r="G245" s="2" t="e">
        <f t="shared" si="16"/>
        <v>#N/A</v>
      </c>
      <c r="H245" s="2">
        <f t="shared" si="16"/>
        <v>18</v>
      </c>
      <c r="I245" s="2" t="e">
        <f t="shared" si="16"/>
        <v>#N/A</v>
      </c>
      <c r="J245" s="2">
        <f t="shared" si="16"/>
        <v>30</v>
      </c>
      <c r="K245" s="2" t="e">
        <f t="shared" si="16"/>
        <v>#N/A</v>
      </c>
    </row>
    <row r="246" spans="2:11" x14ac:dyDescent="0.2">
      <c r="C246" s="1">
        <v>11</v>
      </c>
      <c r="D246" s="2">
        <f t="shared" ref="D246:K246" si="17">MODE(D104:D203)</f>
        <v>229</v>
      </c>
      <c r="E246" s="2">
        <f t="shared" si="17"/>
        <v>49</v>
      </c>
      <c r="F246" s="2">
        <f t="shared" si="17"/>
        <v>35</v>
      </c>
      <c r="G246" s="2">
        <f t="shared" si="17"/>
        <v>20</v>
      </c>
      <c r="H246" s="2">
        <f t="shared" si="17"/>
        <v>20</v>
      </c>
      <c r="I246" s="2">
        <f t="shared" si="17"/>
        <v>61</v>
      </c>
      <c r="J246" s="2">
        <f t="shared" si="17"/>
        <v>28</v>
      </c>
      <c r="K246" s="2" t="e">
        <f t="shared" si="17"/>
        <v>#N/A</v>
      </c>
    </row>
    <row r="247" spans="2:11" x14ac:dyDescent="0.2">
      <c r="C247" s="1">
        <v>35</v>
      </c>
      <c r="D247" s="2">
        <f t="shared" ref="D247:K247" si="18">MODE(D204:D230)</f>
        <v>250</v>
      </c>
      <c r="E247" s="2">
        <f t="shared" si="18"/>
        <v>46</v>
      </c>
      <c r="F247" s="2">
        <f t="shared" si="18"/>
        <v>33</v>
      </c>
      <c r="G247" s="2">
        <f t="shared" si="18"/>
        <v>20</v>
      </c>
      <c r="H247" s="2">
        <f t="shared" si="18"/>
        <v>21</v>
      </c>
      <c r="I247" s="2">
        <f t="shared" si="18"/>
        <v>63</v>
      </c>
      <c r="J247" s="2">
        <f t="shared" si="18"/>
        <v>30</v>
      </c>
      <c r="K247" s="2" t="e">
        <f t="shared" si="18"/>
        <v>#N/A</v>
      </c>
    </row>
    <row r="248" spans="2:11" x14ac:dyDescent="0.2">
      <c r="B248" s="1" t="s">
        <v>144</v>
      </c>
      <c r="D248" s="2"/>
      <c r="E248" s="2"/>
      <c r="F248" s="2"/>
      <c r="G248" s="2"/>
      <c r="H248" s="2"/>
      <c r="I248" s="2"/>
      <c r="J248" s="2"/>
    </row>
    <row r="249" spans="2:11" x14ac:dyDescent="0.2">
      <c r="C249" s="1">
        <v>19</v>
      </c>
      <c r="D249" s="2">
        <f t="shared" ref="D249:J253" si="19">D231/D237</f>
        <v>1.0007894736842105</v>
      </c>
      <c r="E249" s="2">
        <f t="shared" si="19"/>
        <v>1.0024999999999999</v>
      </c>
      <c r="F249" s="2">
        <f t="shared" si="19"/>
        <v>1.0125373134328359</v>
      </c>
      <c r="G249" s="2">
        <f t="shared" si="19"/>
        <v>1.0051282051282051</v>
      </c>
      <c r="H249" s="2">
        <f t="shared" si="19"/>
        <v>1.0252631578947369</v>
      </c>
      <c r="I249" s="2">
        <f t="shared" si="19"/>
        <v>1.0036666666666667</v>
      </c>
      <c r="J249" s="2">
        <f t="shared" si="19"/>
        <v>1.0085714285714285</v>
      </c>
    </row>
    <row r="250" spans="2:11" x14ac:dyDescent="0.2">
      <c r="C250" s="1">
        <v>16</v>
      </c>
      <c r="D250" s="2">
        <f t="shared" si="19"/>
        <v>1.0015562688454431</v>
      </c>
      <c r="E250" s="2">
        <f t="shared" si="19"/>
        <v>0.9833487511563368</v>
      </c>
      <c r="F250" s="2">
        <f t="shared" si="19"/>
        <v>1.0039525691699605</v>
      </c>
      <c r="G250" s="2">
        <f t="shared" si="19"/>
        <v>1.0137299771167048</v>
      </c>
      <c r="H250" s="2">
        <f t="shared" si="19"/>
        <v>1</v>
      </c>
      <c r="I250" s="2">
        <f t="shared" si="19"/>
        <v>0.98415622697126015</v>
      </c>
      <c r="J250" s="2">
        <f t="shared" si="19"/>
        <v>0.99378881987577639</v>
      </c>
    </row>
    <row r="251" spans="2:11" x14ac:dyDescent="0.2">
      <c r="C251" s="1">
        <v>21</v>
      </c>
      <c r="D251" s="2">
        <f t="shared" si="19"/>
        <v>1.0034782608695654</v>
      </c>
      <c r="E251" s="2">
        <f t="shared" si="19"/>
        <v>1.008695652173913</v>
      </c>
      <c r="F251" s="2">
        <f t="shared" si="19"/>
        <v>1.0303030303030303</v>
      </c>
      <c r="G251" s="2">
        <f t="shared" si="19"/>
        <v>1</v>
      </c>
      <c r="H251" s="2">
        <f t="shared" si="19"/>
        <v>1.0105263157894737</v>
      </c>
      <c r="I251" s="2">
        <f t="shared" si="19"/>
        <v>1.0135593220338983</v>
      </c>
      <c r="J251" s="2">
        <f t="shared" si="19"/>
        <v>1.0142857142857142</v>
      </c>
    </row>
    <row r="252" spans="2:11" x14ac:dyDescent="0.2">
      <c r="C252" s="1">
        <v>11</v>
      </c>
      <c r="D252" s="2">
        <f t="shared" si="19"/>
        <v>1.0016593886462881</v>
      </c>
      <c r="E252" s="2">
        <f t="shared" si="19"/>
        <v>1.0062499999999999</v>
      </c>
      <c r="F252" s="2">
        <f t="shared" si="19"/>
        <v>0.998235294117647</v>
      </c>
      <c r="G252" s="2">
        <f t="shared" si="19"/>
        <v>0.99149999999999994</v>
      </c>
      <c r="H252" s="2">
        <f t="shared" si="19"/>
        <v>0.98299999999999998</v>
      </c>
      <c r="I252" s="2">
        <f t="shared" si="19"/>
        <v>0.99819672131147541</v>
      </c>
      <c r="J252" s="2">
        <f t="shared" si="19"/>
        <v>1.0189285714285714</v>
      </c>
    </row>
    <row r="253" spans="2:11" x14ac:dyDescent="0.2">
      <c r="C253" s="1">
        <v>35</v>
      </c>
      <c r="D253" s="2">
        <f t="shared" si="19"/>
        <v>1.0031520882584712</v>
      </c>
      <c r="E253" s="2">
        <f t="shared" si="19"/>
        <v>1</v>
      </c>
      <c r="F253" s="2">
        <f t="shared" si="19"/>
        <v>1.0087145969498912</v>
      </c>
      <c r="G253" s="2">
        <f t="shared" si="19"/>
        <v>1.0111111111111111</v>
      </c>
      <c r="H253" s="2">
        <f t="shared" si="19"/>
        <v>1.0037037037037035</v>
      </c>
      <c r="I253" s="2">
        <f t="shared" si="19"/>
        <v>0.99820788530465943</v>
      </c>
      <c r="J253" s="2">
        <f t="shared" si="19"/>
        <v>1.0063856960408686</v>
      </c>
    </row>
    <row r="254" spans="2:11" x14ac:dyDescent="0.2">
      <c r="B254" s="1" t="s">
        <v>145</v>
      </c>
      <c r="D254" s="2"/>
      <c r="E254" s="2"/>
      <c r="F254" s="2"/>
      <c r="G254" s="2"/>
      <c r="H254" s="2"/>
      <c r="I254" s="2"/>
      <c r="J254" s="2"/>
    </row>
    <row r="255" spans="2:11" x14ac:dyDescent="0.2">
      <c r="C255" s="1">
        <v>19</v>
      </c>
      <c r="D255" s="2">
        <f t="shared" ref="D255:J259" si="20">D231/D243</f>
        <v>0.98779220779220778</v>
      </c>
      <c r="E255" s="2">
        <f t="shared" si="20"/>
        <v>1.046086956521739</v>
      </c>
      <c r="F255" s="2">
        <f t="shared" si="20"/>
        <v>1.06</v>
      </c>
      <c r="G255" s="2">
        <f t="shared" si="20"/>
        <v>1.0315789473684212</v>
      </c>
      <c r="H255" s="2">
        <f t="shared" si="20"/>
        <v>1.0252631578947369</v>
      </c>
      <c r="I255" s="2">
        <f t="shared" si="20"/>
        <v>1.0036666666666667</v>
      </c>
      <c r="J255" s="2">
        <f t="shared" si="20"/>
        <v>1.0085714285714285</v>
      </c>
    </row>
    <row r="256" spans="2:11" x14ac:dyDescent="0.2">
      <c r="C256" s="1">
        <v>16</v>
      </c>
      <c r="D256" s="2">
        <f t="shared" si="20"/>
        <v>1.0083235409322366</v>
      </c>
      <c r="E256" s="2">
        <f t="shared" si="20"/>
        <v>0.9833487511563368</v>
      </c>
      <c r="F256" s="2">
        <f t="shared" si="20"/>
        <v>1.0039525691699605</v>
      </c>
      <c r="G256" s="2">
        <f t="shared" si="20"/>
        <v>0.96304347826086956</v>
      </c>
      <c r="H256" s="2">
        <f t="shared" si="20"/>
        <v>1</v>
      </c>
      <c r="I256" s="2">
        <f t="shared" si="20"/>
        <v>1.0011244377811095</v>
      </c>
      <c r="J256" s="2">
        <f t="shared" si="20"/>
        <v>0.99378881987577639</v>
      </c>
    </row>
    <row r="257" spans="2:10" x14ac:dyDescent="0.2">
      <c r="C257" s="1">
        <v>21</v>
      </c>
      <c r="D257" s="2" t="e">
        <f t="shared" si="20"/>
        <v>#N/A</v>
      </c>
      <c r="E257" s="2">
        <f t="shared" si="20"/>
        <v>1.0545454545454545</v>
      </c>
      <c r="F257" s="2">
        <f t="shared" si="20"/>
        <v>1.0303030303030303</v>
      </c>
      <c r="G257" s="2" t="e">
        <f t="shared" si="20"/>
        <v>#N/A</v>
      </c>
      <c r="H257" s="2">
        <f t="shared" si="20"/>
        <v>1.0666666666666667</v>
      </c>
      <c r="I257" s="2" t="e">
        <f t="shared" si="20"/>
        <v>#N/A</v>
      </c>
      <c r="J257" s="2">
        <f t="shared" si="20"/>
        <v>0.94666666666666666</v>
      </c>
    </row>
    <row r="258" spans="2:10" x14ac:dyDescent="0.2">
      <c r="C258" s="1">
        <v>11</v>
      </c>
      <c r="D258" s="2">
        <f t="shared" si="20"/>
        <v>1.0016593886462881</v>
      </c>
      <c r="E258" s="2">
        <f t="shared" si="20"/>
        <v>0.98571428571428565</v>
      </c>
      <c r="F258" s="2">
        <f t="shared" si="20"/>
        <v>0.96971428571428564</v>
      </c>
      <c r="G258" s="2">
        <f t="shared" si="20"/>
        <v>0.99149999999999994</v>
      </c>
      <c r="H258" s="2">
        <f t="shared" si="20"/>
        <v>0.98299999999999998</v>
      </c>
      <c r="I258" s="2">
        <f t="shared" si="20"/>
        <v>0.99819672131147541</v>
      </c>
      <c r="J258" s="2">
        <f t="shared" si="20"/>
        <v>1.0189285714285714</v>
      </c>
    </row>
    <row r="259" spans="2:10" x14ac:dyDescent="0.2">
      <c r="C259" s="1">
        <v>35</v>
      </c>
      <c r="D259" s="2">
        <f t="shared" si="20"/>
        <v>0.94296296296296289</v>
      </c>
      <c r="E259" s="2">
        <f t="shared" si="20"/>
        <v>1.0434782608695652</v>
      </c>
      <c r="F259" s="2">
        <f t="shared" si="20"/>
        <v>1.0392817059483725</v>
      </c>
      <c r="G259" s="2">
        <f t="shared" si="20"/>
        <v>1.0111111111111111</v>
      </c>
      <c r="H259" s="2">
        <f t="shared" si="20"/>
        <v>0.95590828924162252</v>
      </c>
      <c r="I259" s="2">
        <f t="shared" si="20"/>
        <v>0.98236331569664903</v>
      </c>
      <c r="J259" s="2">
        <f t="shared" si="20"/>
        <v>0.97283950617283954</v>
      </c>
    </row>
    <row r="260" spans="2:10" x14ac:dyDescent="0.2">
      <c r="B260" s="1" t="s">
        <v>146</v>
      </c>
      <c r="D260" s="2"/>
      <c r="E260" s="2"/>
      <c r="F260" s="2"/>
      <c r="G260" s="2"/>
      <c r="H260" s="2"/>
      <c r="I260" s="2"/>
      <c r="J260" s="2"/>
    </row>
    <row r="261" spans="2:10" x14ac:dyDescent="0.2">
      <c r="C261" s="1">
        <v>19</v>
      </c>
      <c r="D261" s="2">
        <f t="shared" ref="D261:J265" si="21">D237/D243</f>
        <v>0.98701298701298701</v>
      </c>
      <c r="E261" s="2">
        <f t="shared" si="21"/>
        <v>1.0434782608695652</v>
      </c>
      <c r="F261" s="2">
        <f t="shared" si="21"/>
        <v>1.046875</v>
      </c>
      <c r="G261" s="2">
        <f t="shared" si="21"/>
        <v>1.0263157894736843</v>
      </c>
      <c r="H261" s="2">
        <f t="shared" si="21"/>
        <v>1</v>
      </c>
      <c r="I261" s="2">
        <f t="shared" si="21"/>
        <v>1</v>
      </c>
      <c r="J261" s="2">
        <f t="shared" si="21"/>
        <v>1</v>
      </c>
    </row>
    <row r="262" spans="2:10" x14ac:dyDescent="0.2">
      <c r="C262" s="1">
        <v>16</v>
      </c>
      <c r="D262" s="2">
        <f t="shared" si="21"/>
        <v>1.0067567567567568</v>
      </c>
      <c r="E262" s="2">
        <f t="shared" si="21"/>
        <v>1</v>
      </c>
      <c r="F262" s="2">
        <f t="shared" si="21"/>
        <v>1</v>
      </c>
      <c r="G262" s="2">
        <f t="shared" si="21"/>
        <v>0.95</v>
      </c>
      <c r="H262" s="2">
        <f t="shared" si="21"/>
        <v>1</v>
      </c>
      <c r="I262" s="2">
        <f t="shared" si="21"/>
        <v>1.0172413793103448</v>
      </c>
      <c r="J262" s="2">
        <f t="shared" si="21"/>
        <v>1</v>
      </c>
    </row>
    <row r="263" spans="2:10" x14ac:dyDescent="0.2">
      <c r="C263" s="1">
        <v>21</v>
      </c>
      <c r="D263" s="2" t="e">
        <f t="shared" si="21"/>
        <v>#N/A</v>
      </c>
      <c r="E263" s="2">
        <f t="shared" si="21"/>
        <v>1.0454545454545454</v>
      </c>
      <c r="F263" s="2">
        <f t="shared" si="21"/>
        <v>1</v>
      </c>
      <c r="G263" s="2" t="e">
        <f t="shared" si="21"/>
        <v>#N/A</v>
      </c>
      <c r="H263" s="2">
        <f t="shared" si="21"/>
        <v>1.0555555555555556</v>
      </c>
      <c r="I263" s="2" t="e">
        <f t="shared" si="21"/>
        <v>#N/A</v>
      </c>
      <c r="J263" s="2">
        <f t="shared" si="21"/>
        <v>0.93333333333333335</v>
      </c>
    </row>
    <row r="264" spans="2:10" x14ac:dyDescent="0.2">
      <c r="C264" s="1">
        <v>11</v>
      </c>
      <c r="D264" s="2">
        <f t="shared" si="21"/>
        <v>1</v>
      </c>
      <c r="E264" s="2">
        <f t="shared" si="21"/>
        <v>0.97959183673469385</v>
      </c>
      <c r="F264" s="2">
        <f t="shared" si="21"/>
        <v>0.97142857142857142</v>
      </c>
      <c r="G264" s="2">
        <f t="shared" si="21"/>
        <v>1</v>
      </c>
      <c r="H264" s="2">
        <f t="shared" si="21"/>
        <v>1</v>
      </c>
      <c r="I264" s="2">
        <f t="shared" si="21"/>
        <v>1</v>
      </c>
      <c r="J264" s="2">
        <f t="shared" si="21"/>
        <v>1</v>
      </c>
    </row>
    <row r="265" spans="2:10" x14ac:dyDescent="0.2">
      <c r="C265" s="1">
        <v>35</v>
      </c>
      <c r="D265" s="2">
        <f t="shared" si="21"/>
        <v>0.94</v>
      </c>
      <c r="E265" s="2">
        <f t="shared" si="21"/>
        <v>1.0434782608695652</v>
      </c>
      <c r="F265" s="2">
        <f t="shared" si="21"/>
        <v>1.0303030303030303</v>
      </c>
      <c r="G265" s="2">
        <f t="shared" si="21"/>
        <v>1</v>
      </c>
      <c r="H265" s="2">
        <f t="shared" si="21"/>
        <v>0.95238095238095233</v>
      </c>
      <c r="I265" s="2">
        <f t="shared" si="21"/>
        <v>0.98412698412698407</v>
      </c>
      <c r="J265" s="2">
        <f t="shared" si="21"/>
        <v>0.96666666666666667</v>
      </c>
    </row>
    <row r="266" spans="2:10" x14ac:dyDescent="0.2">
      <c r="B266" s="1" t="s">
        <v>147</v>
      </c>
      <c r="D266" s="2"/>
      <c r="E266" s="2"/>
      <c r="F266" s="2"/>
      <c r="G266" s="2"/>
      <c r="H266" s="2"/>
      <c r="I266" s="2"/>
      <c r="J266" s="2"/>
    </row>
    <row r="267" spans="2:10" x14ac:dyDescent="0.2">
      <c r="C267" s="1">
        <v>19</v>
      </c>
      <c r="D267" s="2">
        <f t="shared" ref="D267:J267" si="22">SKEW(D3:D52)</f>
        <v>0.1861592193793323</v>
      </c>
      <c r="E267" s="2">
        <f t="shared" si="22"/>
        <v>0.33682041908902199</v>
      </c>
      <c r="F267" s="2">
        <f t="shared" si="22"/>
        <v>1.518417373397817</v>
      </c>
      <c r="G267" s="2">
        <f t="shared" si="22"/>
        <v>0.5222063253668624</v>
      </c>
      <c r="H267" s="2">
        <f t="shared" si="22"/>
        <v>0.27312925704592972</v>
      </c>
      <c r="I267" s="2">
        <f t="shared" si="22"/>
        <v>0.3687094606231533</v>
      </c>
      <c r="J267" s="2">
        <f t="shared" si="22"/>
        <v>-2.4975734633393452E-2</v>
      </c>
    </row>
    <row r="268" spans="2:10" x14ac:dyDescent="0.2">
      <c r="C268" s="1">
        <v>16</v>
      </c>
      <c r="D268" s="2">
        <f t="shared" ref="D268:J268" si="23">SKEW(D53:D98)</f>
        <v>0.64202495788598801</v>
      </c>
      <c r="E268" s="2">
        <f t="shared" si="23"/>
        <v>-0.23956298113563609</v>
      </c>
      <c r="F268" s="2">
        <f t="shared" si="23"/>
        <v>2.6177926193556675E-2</v>
      </c>
      <c r="G268" s="2">
        <f t="shared" si="23"/>
        <v>-0.13841427662996472</v>
      </c>
      <c r="H268" s="2">
        <f t="shared" si="23"/>
        <v>2.1208112495991283</v>
      </c>
      <c r="I268" s="2">
        <f t="shared" si="23"/>
        <v>-5.1940888435959458</v>
      </c>
      <c r="J268" s="2">
        <f t="shared" si="23"/>
        <v>-0.6906172014899995</v>
      </c>
    </row>
    <row r="269" spans="2:10" x14ac:dyDescent="0.2">
      <c r="C269" s="1">
        <v>21</v>
      </c>
      <c r="D269" s="2">
        <f t="shared" ref="D269:J269" si="24">SKEW(D99:D103)</f>
        <v>-0.42735575079199017</v>
      </c>
      <c r="E269" s="2">
        <f t="shared" si="24"/>
        <v>0.54138705095108797</v>
      </c>
      <c r="F269" s="2">
        <f t="shared" si="24"/>
        <v>1.7443694974549944</v>
      </c>
      <c r="G269" s="2">
        <f t="shared" si="24"/>
        <v>0</v>
      </c>
      <c r="H269" s="2">
        <f t="shared" si="24"/>
        <v>0.54138705095108797</v>
      </c>
      <c r="I269" s="2">
        <f t="shared" si="24"/>
        <v>1.549131381256674</v>
      </c>
      <c r="J269" s="2">
        <f t="shared" si="24"/>
        <v>0.31535587858059844</v>
      </c>
    </row>
    <row r="270" spans="2:10" x14ac:dyDescent="0.2">
      <c r="C270" s="1">
        <v>11</v>
      </c>
      <c r="D270" s="2">
        <f t="shared" ref="D270:J270" si="25">SKEW(D104:D203)</f>
        <v>0.32779510761293867</v>
      </c>
      <c r="E270" s="2">
        <f t="shared" si="25"/>
        <v>0.2976060802519625</v>
      </c>
      <c r="F270" s="2">
        <f t="shared" si="25"/>
        <v>0.33609475786286724</v>
      </c>
      <c r="G270" s="2">
        <f t="shared" si="25"/>
        <v>-2.5087271439037256E-2</v>
      </c>
      <c r="H270" s="2">
        <f t="shared" si="25"/>
        <v>0.21364144633635493</v>
      </c>
      <c r="I270" s="2">
        <f t="shared" si="25"/>
        <v>0.44168734272275656</v>
      </c>
      <c r="J270" s="2">
        <f t="shared" si="25"/>
        <v>0.4740400460020297</v>
      </c>
    </row>
    <row r="271" spans="2:10" x14ac:dyDescent="0.2">
      <c r="C271" s="1">
        <v>35</v>
      </c>
      <c r="D271" s="2">
        <f t="shared" ref="D271:J271" si="26">SKEW(D204:D230)</f>
        <v>0.41529658965847527</v>
      </c>
      <c r="E271" s="2">
        <f t="shared" si="26"/>
        <v>0.57972414938879246</v>
      </c>
      <c r="F271" s="2">
        <f t="shared" si="26"/>
        <v>-0.13993284422929464</v>
      </c>
      <c r="G271" s="2">
        <f t="shared" si="26"/>
        <v>-2.9622626487173366E-3</v>
      </c>
      <c r="H271" s="2">
        <f t="shared" si="26"/>
        <v>6.7427277026573654E-2</v>
      </c>
      <c r="I271" s="2">
        <f t="shared" si="26"/>
        <v>-0.7230947154287255</v>
      </c>
      <c r="J271" s="2">
        <f t="shared" si="26"/>
        <v>-0.18298510418310332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view="pageLayout" workbookViewId="0">
      <selection sqref="A1:J271"/>
    </sheetView>
  </sheetViews>
  <sheetFormatPr defaultColWidth="12" defaultRowHeight="12.75" x14ac:dyDescent="0.2"/>
  <cols>
    <col min="1" max="1" width="11.75" bestFit="1" customWidth="1"/>
    <col min="2" max="2" width="6.125" bestFit="1" customWidth="1"/>
    <col min="3" max="3" width="4.125" bestFit="1" customWidth="1"/>
    <col min="4" max="4" width="8.875" bestFit="1" customWidth="1"/>
    <col min="5" max="5" width="6" bestFit="1" customWidth="1"/>
    <col min="6" max="6" width="5.75" bestFit="1" customWidth="1"/>
    <col min="7" max="7" width="6.25" bestFit="1" customWidth="1"/>
    <col min="8" max="9" width="5.875" bestFit="1" customWidth="1"/>
    <col min="10" max="10" width="5.625" bestFit="1" customWidth="1"/>
  </cols>
  <sheetData>
    <row r="1" spans="1:12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2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2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  <c r="L5" t="s">
        <v>0</v>
      </c>
    </row>
    <row r="6" spans="1:12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2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2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2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2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2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2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2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2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2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2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0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0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0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0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0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0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</row>
    <row r="55" spans="1:10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0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0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0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</row>
    <row r="59" spans="1:10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0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0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0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0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0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A231" s="1"/>
      <c r="B231" s="1">
        <v>3</v>
      </c>
      <c r="C231" s="1">
        <v>19</v>
      </c>
      <c r="D231" s="3">
        <f t="shared" ref="D231:J231" si="0">AVERAGE(D3:D52)</f>
        <v>228.18</v>
      </c>
      <c r="E231" s="3">
        <f t="shared" si="0"/>
        <v>48.12</v>
      </c>
      <c r="F231" s="3">
        <f t="shared" si="0"/>
        <v>33.92</v>
      </c>
      <c r="G231" s="3">
        <f t="shared" si="0"/>
        <v>19.600000000000001</v>
      </c>
      <c r="H231" s="3">
        <f t="shared" si="0"/>
        <v>19.48</v>
      </c>
      <c r="I231" s="3">
        <f t="shared" si="0"/>
        <v>60.22</v>
      </c>
      <c r="J231" s="2">
        <f t="shared" si="0"/>
        <v>28.24</v>
      </c>
    </row>
    <row r="232" spans="1:10" x14ac:dyDescent="0.2">
      <c r="A232" s="1"/>
      <c r="B232" s="1">
        <v>13</v>
      </c>
      <c r="C232" s="1">
        <v>16</v>
      </c>
      <c r="D232" s="3">
        <f t="shared" ref="D232:J232" si="1">AVERAGE(D53:D98)</f>
        <v>223.84782608695653</v>
      </c>
      <c r="E232" s="3">
        <f t="shared" si="1"/>
        <v>46.217391304347828</v>
      </c>
      <c r="F232" s="3">
        <f t="shared" si="1"/>
        <v>33.130434782608695</v>
      </c>
      <c r="G232" s="3">
        <f t="shared" si="1"/>
        <v>19.260869565217391</v>
      </c>
      <c r="H232" s="3">
        <f t="shared" si="1"/>
        <v>19</v>
      </c>
      <c r="I232" s="3">
        <f t="shared" si="1"/>
        <v>58.065217391304351</v>
      </c>
      <c r="J232" s="2">
        <f t="shared" si="1"/>
        <v>27.826086956521738</v>
      </c>
    </row>
    <row r="233" spans="1:10" x14ac:dyDescent="0.2">
      <c r="A233" s="1"/>
      <c r="B233" s="1">
        <v>60</v>
      </c>
      <c r="C233" s="1">
        <v>21</v>
      </c>
      <c r="D233" s="3">
        <f t="shared" ref="D233:J233" si="2">AVERAGE(D99:D103)</f>
        <v>230.8</v>
      </c>
      <c r="E233" s="3">
        <f t="shared" si="2"/>
        <v>46.4</v>
      </c>
      <c r="F233" s="3">
        <f t="shared" si="2"/>
        <v>34</v>
      </c>
      <c r="G233" s="3">
        <f t="shared" si="2"/>
        <v>20</v>
      </c>
      <c r="H233" s="3">
        <f t="shared" si="2"/>
        <v>19.2</v>
      </c>
      <c r="I233" s="3">
        <f t="shared" si="2"/>
        <v>59.8</v>
      </c>
      <c r="J233" s="2">
        <f t="shared" si="2"/>
        <v>28.4</v>
      </c>
    </row>
    <row r="234" spans="1:10" x14ac:dyDescent="0.2">
      <c r="A234" s="1"/>
      <c r="B234" s="1" t="s">
        <v>262</v>
      </c>
      <c r="C234" s="1">
        <v>11</v>
      </c>
      <c r="D234" s="3">
        <f t="shared" ref="D234:J234" si="3">AVERAGE(D104:D203)</f>
        <v>229.38</v>
      </c>
      <c r="E234" s="3">
        <f t="shared" si="3"/>
        <v>48.3</v>
      </c>
      <c r="F234" s="3">
        <f t="shared" si="3"/>
        <v>33.94</v>
      </c>
      <c r="G234" s="3">
        <f t="shared" si="3"/>
        <v>19.829999999999998</v>
      </c>
      <c r="H234" s="3">
        <f t="shared" si="3"/>
        <v>19.66</v>
      </c>
      <c r="I234" s="3">
        <f t="shared" si="3"/>
        <v>60.89</v>
      </c>
      <c r="J234" s="2">
        <f t="shared" si="3"/>
        <v>28.53</v>
      </c>
    </row>
    <row r="235" spans="1:10" x14ac:dyDescent="0.2">
      <c r="A235" s="1"/>
      <c r="B235" s="1">
        <v>77</v>
      </c>
      <c r="C235" s="1">
        <v>35</v>
      </c>
      <c r="D235" s="3">
        <f t="shared" ref="D235:J235" si="4">AVERAGE(D204:D230)</f>
        <v>235.74074074074073</v>
      </c>
      <c r="E235" s="3">
        <f t="shared" si="4"/>
        <v>48</v>
      </c>
      <c r="F235" s="3">
        <f t="shared" si="4"/>
        <v>34.296296296296298</v>
      </c>
      <c r="G235" s="3">
        <f t="shared" si="4"/>
        <v>20.222222222222221</v>
      </c>
      <c r="H235" s="3">
        <f t="shared" si="4"/>
        <v>20.074074074074073</v>
      </c>
      <c r="I235" s="3">
        <f t="shared" si="4"/>
        <v>61.888888888888886</v>
      </c>
      <c r="J235" s="2">
        <f t="shared" si="4"/>
        <v>29.185185185185187</v>
      </c>
    </row>
    <row r="236" spans="1:10" x14ac:dyDescent="0.2">
      <c r="B236" t="s">
        <v>132</v>
      </c>
    </row>
    <row r="237" spans="1:10" x14ac:dyDescent="0.2">
      <c r="C237" s="1">
        <v>19</v>
      </c>
      <c r="D237">
        <f t="shared" ref="D237:J237" si="5">MEDIAN(D3:D52)</f>
        <v>228</v>
      </c>
      <c r="E237">
        <f t="shared" si="5"/>
        <v>48</v>
      </c>
      <c r="F237">
        <f t="shared" si="5"/>
        <v>33.5</v>
      </c>
      <c r="G237">
        <f t="shared" si="5"/>
        <v>19.5</v>
      </c>
      <c r="H237">
        <f t="shared" si="5"/>
        <v>19</v>
      </c>
      <c r="I237">
        <f t="shared" si="5"/>
        <v>60</v>
      </c>
      <c r="J237">
        <f t="shared" si="5"/>
        <v>28</v>
      </c>
    </row>
    <row r="238" spans="1:10" x14ac:dyDescent="0.2">
      <c r="C238" s="1">
        <v>16</v>
      </c>
      <c r="D238">
        <f t="shared" ref="D238:J238" si="6">MEDIAN(D53:D98)</f>
        <v>223.5</v>
      </c>
      <c r="E238">
        <f t="shared" si="6"/>
        <v>47</v>
      </c>
      <c r="F238">
        <f t="shared" si="6"/>
        <v>33</v>
      </c>
      <c r="G238">
        <f t="shared" si="6"/>
        <v>19</v>
      </c>
      <c r="H238">
        <f t="shared" si="6"/>
        <v>19</v>
      </c>
      <c r="I238">
        <f t="shared" si="6"/>
        <v>59</v>
      </c>
      <c r="J238">
        <f t="shared" si="6"/>
        <v>28</v>
      </c>
    </row>
    <row r="239" spans="1:10" x14ac:dyDescent="0.2">
      <c r="C239" s="1">
        <v>21</v>
      </c>
      <c r="D239">
        <f t="shared" ref="D239:J239" si="7">MEDIAN(D99:D103)</f>
        <v>230</v>
      </c>
      <c r="E239">
        <f t="shared" si="7"/>
        <v>46</v>
      </c>
      <c r="F239">
        <f t="shared" si="7"/>
        <v>33</v>
      </c>
      <c r="G239">
        <f t="shared" si="7"/>
        <v>20</v>
      </c>
      <c r="H239">
        <f t="shared" si="7"/>
        <v>19</v>
      </c>
      <c r="I239">
        <f t="shared" si="7"/>
        <v>59</v>
      </c>
      <c r="J239">
        <f t="shared" si="7"/>
        <v>28</v>
      </c>
    </row>
    <row r="240" spans="1:10" x14ac:dyDescent="0.2">
      <c r="C240" s="1">
        <v>11</v>
      </c>
      <c r="D240">
        <f t="shared" ref="D240:J240" si="8">MEDIAN(D104:D203)</f>
        <v>229</v>
      </c>
      <c r="E240">
        <f t="shared" si="8"/>
        <v>48</v>
      </c>
      <c r="F240">
        <f t="shared" si="8"/>
        <v>34</v>
      </c>
      <c r="G240">
        <f t="shared" si="8"/>
        <v>20</v>
      </c>
      <c r="H240">
        <f t="shared" si="8"/>
        <v>20</v>
      </c>
      <c r="I240">
        <f t="shared" si="8"/>
        <v>61</v>
      </c>
      <c r="J240">
        <f t="shared" si="8"/>
        <v>28</v>
      </c>
    </row>
    <row r="241" spans="2:10" x14ac:dyDescent="0.2">
      <c r="C241" s="1">
        <v>35</v>
      </c>
      <c r="D241">
        <f t="shared" ref="D241:J241" si="9">MEDIAN(D204:D230)</f>
        <v>235</v>
      </c>
      <c r="E241">
        <f t="shared" si="9"/>
        <v>48</v>
      </c>
      <c r="F241">
        <f t="shared" si="9"/>
        <v>34</v>
      </c>
      <c r="G241">
        <f t="shared" si="9"/>
        <v>20</v>
      </c>
      <c r="H241">
        <f t="shared" si="9"/>
        <v>20</v>
      </c>
      <c r="I241">
        <f t="shared" si="9"/>
        <v>62</v>
      </c>
      <c r="J241">
        <f t="shared" si="9"/>
        <v>29</v>
      </c>
    </row>
    <row r="242" spans="2:10" x14ac:dyDescent="0.2">
      <c r="B242" t="s">
        <v>133</v>
      </c>
    </row>
    <row r="243" spans="2:10" x14ac:dyDescent="0.2">
      <c r="C243" s="1">
        <v>19</v>
      </c>
      <c r="D243">
        <f t="shared" ref="D243:J243" si="10">MODE(D3:D52)</f>
        <v>231</v>
      </c>
      <c r="E243">
        <f t="shared" si="10"/>
        <v>46</v>
      </c>
      <c r="F243">
        <f t="shared" si="10"/>
        <v>32</v>
      </c>
      <c r="G243">
        <f t="shared" si="10"/>
        <v>19</v>
      </c>
      <c r="H243">
        <f t="shared" si="10"/>
        <v>19</v>
      </c>
      <c r="I243">
        <f t="shared" si="10"/>
        <v>60</v>
      </c>
      <c r="J243">
        <f t="shared" si="10"/>
        <v>28</v>
      </c>
    </row>
    <row r="244" spans="2:10" x14ac:dyDescent="0.2">
      <c r="C244" s="1">
        <v>16</v>
      </c>
      <c r="D244">
        <f t="shared" ref="D244:J244" si="11">MODE(D53:D98)</f>
        <v>222</v>
      </c>
      <c r="E244">
        <f t="shared" si="11"/>
        <v>47</v>
      </c>
      <c r="F244">
        <f t="shared" si="11"/>
        <v>33</v>
      </c>
      <c r="G244">
        <f t="shared" si="11"/>
        <v>20</v>
      </c>
      <c r="H244">
        <f t="shared" si="11"/>
        <v>19</v>
      </c>
      <c r="I244">
        <f t="shared" si="11"/>
        <v>58</v>
      </c>
      <c r="J244">
        <f t="shared" si="11"/>
        <v>28</v>
      </c>
    </row>
    <row r="245" spans="2:10" x14ac:dyDescent="0.2">
      <c r="C245" s="1">
        <v>21</v>
      </c>
      <c r="D245" t="e">
        <f t="shared" ref="D245:J245" si="12">MODE(D99:D103)</f>
        <v>#N/A</v>
      </c>
      <c r="E245">
        <f t="shared" si="12"/>
        <v>44</v>
      </c>
      <c r="F245">
        <f t="shared" si="12"/>
        <v>33</v>
      </c>
      <c r="G245" t="e">
        <f t="shared" si="12"/>
        <v>#N/A</v>
      </c>
      <c r="H245">
        <f t="shared" si="12"/>
        <v>18</v>
      </c>
      <c r="I245" t="e">
        <f t="shared" si="12"/>
        <v>#N/A</v>
      </c>
      <c r="J245">
        <f t="shared" si="12"/>
        <v>30</v>
      </c>
    </row>
    <row r="246" spans="2:10" x14ac:dyDescent="0.2">
      <c r="C246" s="1">
        <v>11</v>
      </c>
      <c r="D246">
        <f t="shared" ref="D246:J246" si="13">MODE(D104:D203)</f>
        <v>229</v>
      </c>
      <c r="E246">
        <f t="shared" si="13"/>
        <v>49</v>
      </c>
      <c r="F246">
        <f t="shared" si="13"/>
        <v>35</v>
      </c>
      <c r="G246">
        <f t="shared" si="13"/>
        <v>20</v>
      </c>
      <c r="H246">
        <f t="shared" si="13"/>
        <v>20</v>
      </c>
      <c r="I246">
        <f t="shared" si="13"/>
        <v>61</v>
      </c>
      <c r="J246">
        <f t="shared" si="13"/>
        <v>28</v>
      </c>
    </row>
    <row r="247" spans="2:10" x14ac:dyDescent="0.2">
      <c r="C247" s="1">
        <v>35</v>
      </c>
      <c r="D247">
        <f t="shared" ref="D247:J247" si="14">MODE(D204:D230)</f>
        <v>250</v>
      </c>
      <c r="E247">
        <f t="shared" si="14"/>
        <v>46</v>
      </c>
      <c r="F247">
        <f t="shared" si="14"/>
        <v>33</v>
      </c>
      <c r="G247">
        <f t="shared" si="14"/>
        <v>20</v>
      </c>
      <c r="H247">
        <f t="shared" si="14"/>
        <v>21</v>
      </c>
      <c r="I247">
        <f t="shared" si="14"/>
        <v>63</v>
      </c>
      <c r="J247">
        <f t="shared" si="14"/>
        <v>30</v>
      </c>
    </row>
    <row r="248" spans="2:10" x14ac:dyDescent="0.2">
      <c r="B248" t="s">
        <v>144</v>
      </c>
    </row>
    <row r="249" spans="2:10" x14ac:dyDescent="0.2">
      <c r="C249" s="1">
        <v>19</v>
      </c>
      <c r="D249">
        <f t="shared" ref="D249:J253" si="15">D231/D237</f>
        <v>1.0007894736842105</v>
      </c>
      <c r="E249">
        <f t="shared" si="15"/>
        <v>1.0024999999999999</v>
      </c>
      <c r="F249">
        <f t="shared" si="15"/>
        <v>1.0125373134328359</v>
      </c>
      <c r="G249">
        <f t="shared" si="15"/>
        <v>1.0051282051282051</v>
      </c>
      <c r="H249">
        <f t="shared" si="15"/>
        <v>1.0252631578947369</v>
      </c>
      <c r="I249">
        <f t="shared" si="15"/>
        <v>1.0036666666666667</v>
      </c>
      <c r="J249">
        <f t="shared" si="15"/>
        <v>1.0085714285714285</v>
      </c>
    </row>
    <row r="250" spans="2:10" x14ac:dyDescent="0.2">
      <c r="C250" s="1">
        <v>16</v>
      </c>
      <c r="D250">
        <f t="shared" si="15"/>
        <v>1.0015562688454431</v>
      </c>
      <c r="E250">
        <f t="shared" si="15"/>
        <v>0.9833487511563368</v>
      </c>
      <c r="F250">
        <f t="shared" si="15"/>
        <v>1.0039525691699605</v>
      </c>
      <c r="G250">
        <f t="shared" si="15"/>
        <v>1.0137299771167048</v>
      </c>
      <c r="H250">
        <f t="shared" si="15"/>
        <v>1</v>
      </c>
      <c r="I250">
        <f t="shared" si="15"/>
        <v>0.98415622697126015</v>
      </c>
      <c r="J250">
        <f t="shared" si="15"/>
        <v>0.99378881987577639</v>
      </c>
    </row>
    <row r="251" spans="2:10" x14ac:dyDescent="0.2">
      <c r="C251" s="1">
        <v>21</v>
      </c>
      <c r="D251">
        <f t="shared" si="15"/>
        <v>1.0034782608695654</v>
      </c>
      <c r="E251">
        <f t="shared" si="15"/>
        <v>1.008695652173913</v>
      </c>
      <c r="F251">
        <f t="shared" si="15"/>
        <v>1.0303030303030303</v>
      </c>
      <c r="G251">
        <f t="shared" si="15"/>
        <v>1</v>
      </c>
      <c r="H251">
        <f t="shared" si="15"/>
        <v>1.0105263157894737</v>
      </c>
      <c r="I251">
        <f t="shared" si="15"/>
        <v>1.0135593220338983</v>
      </c>
      <c r="J251">
        <f t="shared" si="15"/>
        <v>1.0142857142857142</v>
      </c>
    </row>
    <row r="252" spans="2:10" x14ac:dyDescent="0.2">
      <c r="C252" s="1">
        <v>11</v>
      </c>
      <c r="D252">
        <f t="shared" si="15"/>
        <v>1.0016593886462881</v>
      </c>
      <c r="E252">
        <f t="shared" si="15"/>
        <v>1.0062499999999999</v>
      </c>
      <c r="F252">
        <f t="shared" si="15"/>
        <v>0.998235294117647</v>
      </c>
      <c r="G252">
        <f t="shared" si="15"/>
        <v>0.99149999999999994</v>
      </c>
      <c r="H252">
        <f t="shared" si="15"/>
        <v>0.98299999999999998</v>
      </c>
      <c r="I252">
        <f t="shared" si="15"/>
        <v>0.99819672131147541</v>
      </c>
      <c r="J252">
        <f t="shared" si="15"/>
        <v>1.0189285714285714</v>
      </c>
    </row>
    <row r="253" spans="2:10" x14ac:dyDescent="0.2">
      <c r="C253" s="1">
        <v>35</v>
      </c>
      <c r="D253">
        <f t="shared" si="15"/>
        <v>1.0031520882584712</v>
      </c>
      <c r="E253">
        <f t="shared" si="15"/>
        <v>1</v>
      </c>
      <c r="F253">
        <f t="shared" si="15"/>
        <v>1.0087145969498912</v>
      </c>
      <c r="G253">
        <f t="shared" si="15"/>
        <v>1.0111111111111111</v>
      </c>
      <c r="H253">
        <f t="shared" si="15"/>
        <v>1.0037037037037035</v>
      </c>
      <c r="I253">
        <f t="shared" si="15"/>
        <v>0.99820788530465943</v>
      </c>
      <c r="J253">
        <f t="shared" si="15"/>
        <v>1.0063856960408686</v>
      </c>
    </row>
    <row r="254" spans="2:10" x14ac:dyDescent="0.2">
      <c r="B254" t="s">
        <v>145</v>
      </c>
    </row>
    <row r="255" spans="2:10" x14ac:dyDescent="0.2">
      <c r="C255" s="1">
        <v>19</v>
      </c>
      <c r="D255">
        <f t="shared" ref="D255:J259" si="16">D231/D243</f>
        <v>0.98779220779220778</v>
      </c>
      <c r="E255">
        <f t="shared" si="16"/>
        <v>1.046086956521739</v>
      </c>
      <c r="F255">
        <f t="shared" si="16"/>
        <v>1.06</v>
      </c>
      <c r="G255">
        <f t="shared" si="16"/>
        <v>1.0315789473684212</v>
      </c>
      <c r="H255">
        <f t="shared" si="16"/>
        <v>1.0252631578947369</v>
      </c>
      <c r="I255">
        <f t="shared" si="16"/>
        <v>1.0036666666666667</v>
      </c>
      <c r="J255">
        <f t="shared" si="16"/>
        <v>1.0085714285714285</v>
      </c>
    </row>
    <row r="256" spans="2:10" x14ac:dyDescent="0.2">
      <c r="C256" s="1">
        <v>16</v>
      </c>
      <c r="D256">
        <f t="shared" si="16"/>
        <v>1.0083235409322366</v>
      </c>
      <c r="E256">
        <f t="shared" si="16"/>
        <v>0.9833487511563368</v>
      </c>
      <c r="F256">
        <f t="shared" si="16"/>
        <v>1.0039525691699605</v>
      </c>
      <c r="G256">
        <f t="shared" si="16"/>
        <v>0.96304347826086956</v>
      </c>
      <c r="H256">
        <f t="shared" si="16"/>
        <v>1</v>
      </c>
      <c r="I256">
        <f t="shared" si="16"/>
        <v>1.0011244377811095</v>
      </c>
      <c r="J256">
        <f t="shared" si="16"/>
        <v>0.99378881987577639</v>
      </c>
    </row>
    <row r="257" spans="2:10" x14ac:dyDescent="0.2">
      <c r="C257" s="1">
        <v>21</v>
      </c>
      <c r="D257" t="e">
        <f t="shared" si="16"/>
        <v>#N/A</v>
      </c>
      <c r="E257">
        <f t="shared" si="16"/>
        <v>1.0545454545454545</v>
      </c>
      <c r="F257">
        <f t="shared" si="16"/>
        <v>1.0303030303030303</v>
      </c>
      <c r="G257" t="e">
        <f t="shared" si="16"/>
        <v>#N/A</v>
      </c>
      <c r="H257">
        <f t="shared" si="16"/>
        <v>1.0666666666666667</v>
      </c>
      <c r="I257" t="e">
        <f t="shared" si="16"/>
        <v>#N/A</v>
      </c>
      <c r="J257">
        <f t="shared" si="16"/>
        <v>0.94666666666666666</v>
      </c>
    </row>
    <row r="258" spans="2:10" x14ac:dyDescent="0.2">
      <c r="C258" s="1">
        <v>11</v>
      </c>
      <c r="D258">
        <f t="shared" si="16"/>
        <v>1.0016593886462881</v>
      </c>
      <c r="E258">
        <f t="shared" si="16"/>
        <v>0.98571428571428565</v>
      </c>
      <c r="F258">
        <f t="shared" si="16"/>
        <v>0.96971428571428564</v>
      </c>
      <c r="G258">
        <f t="shared" si="16"/>
        <v>0.99149999999999994</v>
      </c>
      <c r="H258">
        <f t="shared" si="16"/>
        <v>0.98299999999999998</v>
      </c>
      <c r="I258">
        <f t="shared" si="16"/>
        <v>0.99819672131147541</v>
      </c>
      <c r="J258">
        <f t="shared" si="16"/>
        <v>1.0189285714285714</v>
      </c>
    </row>
    <row r="259" spans="2:10" x14ac:dyDescent="0.2">
      <c r="C259" s="1">
        <v>35</v>
      </c>
      <c r="D259">
        <f t="shared" si="16"/>
        <v>0.94296296296296289</v>
      </c>
      <c r="E259">
        <f t="shared" si="16"/>
        <v>1.0434782608695652</v>
      </c>
      <c r="F259">
        <f t="shared" si="16"/>
        <v>1.0392817059483725</v>
      </c>
      <c r="G259">
        <f t="shared" si="16"/>
        <v>1.0111111111111111</v>
      </c>
      <c r="H259">
        <f t="shared" si="16"/>
        <v>0.95590828924162252</v>
      </c>
      <c r="I259">
        <f t="shared" si="16"/>
        <v>0.98236331569664903</v>
      </c>
      <c r="J259">
        <f t="shared" si="16"/>
        <v>0.97283950617283954</v>
      </c>
    </row>
    <row r="260" spans="2:10" x14ac:dyDescent="0.2">
      <c r="B260" t="s">
        <v>146</v>
      </c>
    </row>
    <row r="261" spans="2:10" x14ac:dyDescent="0.2">
      <c r="C261" s="1">
        <v>19</v>
      </c>
      <c r="D261">
        <f t="shared" ref="D261:J265" si="17">D237/D243</f>
        <v>0.98701298701298701</v>
      </c>
      <c r="E261">
        <f t="shared" si="17"/>
        <v>1.0434782608695652</v>
      </c>
      <c r="F261">
        <f t="shared" si="17"/>
        <v>1.046875</v>
      </c>
      <c r="G261">
        <f t="shared" si="17"/>
        <v>1.0263157894736843</v>
      </c>
      <c r="H261">
        <f t="shared" si="17"/>
        <v>1</v>
      </c>
      <c r="I261">
        <f t="shared" si="17"/>
        <v>1</v>
      </c>
      <c r="J261">
        <f t="shared" si="17"/>
        <v>1</v>
      </c>
    </row>
    <row r="262" spans="2:10" x14ac:dyDescent="0.2">
      <c r="C262" s="1">
        <v>16</v>
      </c>
      <c r="D262">
        <f t="shared" si="17"/>
        <v>1.0067567567567568</v>
      </c>
      <c r="E262">
        <f t="shared" si="17"/>
        <v>1</v>
      </c>
      <c r="F262">
        <f t="shared" si="17"/>
        <v>1</v>
      </c>
      <c r="G262">
        <f t="shared" si="17"/>
        <v>0.95</v>
      </c>
      <c r="H262">
        <f t="shared" si="17"/>
        <v>1</v>
      </c>
      <c r="I262">
        <f t="shared" si="17"/>
        <v>1.0172413793103448</v>
      </c>
      <c r="J262">
        <f t="shared" si="17"/>
        <v>1</v>
      </c>
    </row>
    <row r="263" spans="2:10" x14ac:dyDescent="0.2">
      <c r="C263" s="1">
        <v>21</v>
      </c>
      <c r="D263" t="e">
        <f t="shared" si="17"/>
        <v>#N/A</v>
      </c>
      <c r="E263">
        <f t="shared" si="17"/>
        <v>1.0454545454545454</v>
      </c>
      <c r="F263">
        <f t="shared" si="17"/>
        <v>1</v>
      </c>
      <c r="G263" t="e">
        <f t="shared" si="17"/>
        <v>#N/A</v>
      </c>
      <c r="H263">
        <f t="shared" si="17"/>
        <v>1.0555555555555556</v>
      </c>
      <c r="I263" t="e">
        <f t="shared" si="17"/>
        <v>#N/A</v>
      </c>
      <c r="J263">
        <f t="shared" si="17"/>
        <v>0.93333333333333335</v>
      </c>
    </row>
    <row r="264" spans="2:10" x14ac:dyDescent="0.2">
      <c r="C264" s="1">
        <v>11</v>
      </c>
      <c r="D264">
        <f t="shared" si="17"/>
        <v>1</v>
      </c>
      <c r="E264">
        <f t="shared" si="17"/>
        <v>0.97959183673469385</v>
      </c>
      <c r="F264">
        <f t="shared" si="17"/>
        <v>0.97142857142857142</v>
      </c>
      <c r="G264">
        <f t="shared" si="17"/>
        <v>1</v>
      </c>
      <c r="H264">
        <f t="shared" si="17"/>
        <v>1</v>
      </c>
      <c r="I264">
        <f t="shared" si="17"/>
        <v>1</v>
      </c>
      <c r="J264">
        <f t="shared" si="17"/>
        <v>1</v>
      </c>
    </row>
    <row r="265" spans="2:10" x14ac:dyDescent="0.2">
      <c r="C265" s="1">
        <v>35</v>
      </c>
      <c r="D265">
        <f t="shared" si="17"/>
        <v>0.94</v>
      </c>
      <c r="E265">
        <f t="shared" si="17"/>
        <v>1.0434782608695652</v>
      </c>
      <c r="F265">
        <f t="shared" si="17"/>
        <v>1.0303030303030303</v>
      </c>
      <c r="G265">
        <f t="shared" si="17"/>
        <v>1</v>
      </c>
      <c r="H265">
        <f t="shared" si="17"/>
        <v>0.95238095238095233</v>
      </c>
      <c r="I265">
        <f t="shared" si="17"/>
        <v>0.98412698412698407</v>
      </c>
      <c r="J265">
        <f t="shared" si="17"/>
        <v>0.96666666666666667</v>
      </c>
    </row>
    <row r="266" spans="2:10" x14ac:dyDescent="0.2">
      <c r="B266" t="s">
        <v>147</v>
      </c>
    </row>
    <row r="267" spans="2:10" x14ac:dyDescent="0.2">
      <c r="C267" s="1">
        <v>19</v>
      </c>
      <c r="D267">
        <f t="shared" ref="D267:J267" si="18">SKEW(D3:D52)</f>
        <v>0.1861592193793323</v>
      </c>
      <c r="E267">
        <f t="shared" si="18"/>
        <v>0.33682041908902199</v>
      </c>
      <c r="F267">
        <f t="shared" si="18"/>
        <v>1.518417373397817</v>
      </c>
      <c r="G267">
        <f t="shared" si="18"/>
        <v>0.5222063253668624</v>
      </c>
      <c r="H267">
        <f t="shared" si="18"/>
        <v>0.27312925704592972</v>
      </c>
      <c r="I267">
        <f t="shared" si="18"/>
        <v>0.3687094606231533</v>
      </c>
      <c r="J267">
        <f t="shared" si="18"/>
        <v>-2.4975734633393452E-2</v>
      </c>
    </row>
    <row r="268" spans="2:10" x14ac:dyDescent="0.2">
      <c r="C268" s="1">
        <v>16</v>
      </c>
      <c r="D268">
        <f t="shared" ref="D268:J268" si="19">SKEW(D53:D98)</f>
        <v>0.64202495788598801</v>
      </c>
      <c r="E268">
        <f t="shared" si="19"/>
        <v>-0.23956298113563609</v>
      </c>
      <c r="F268">
        <f t="shared" si="19"/>
        <v>2.6177926193556675E-2</v>
      </c>
      <c r="G268">
        <f t="shared" si="19"/>
        <v>-0.13841427662996472</v>
      </c>
      <c r="H268">
        <f t="shared" si="19"/>
        <v>2.1208112495991283</v>
      </c>
      <c r="I268">
        <f t="shared" si="19"/>
        <v>-5.1940888435959458</v>
      </c>
      <c r="J268">
        <f t="shared" si="19"/>
        <v>-0.6906172014899995</v>
      </c>
    </row>
    <row r="269" spans="2:10" x14ac:dyDescent="0.2">
      <c r="C269" s="1">
        <v>21</v>
      </c>
      <c r="D269">
        <f t="shared" ref="D269:J269" si="20">SKEW(D99:D103)</f>
        <v>-0.42735575079199017</v>
      </c>
      <c r="E269">
        <f t="shared" si="20"/>
        <v>0.54138705095108797</v>
      </c>
      <c r="F269">
        <f t="shared" si="20"/>
        <v>1.7443694974549944</v>
      </c>
      <c r="G269">
        <f t="shared" si="20"/>
        <v>0</v>
      </c>
      <c r="H269">
        <f t="shared" si="20"/>
        <v>0.54138705095108797</v>
      </c>
      <c r="I269">
        <f t="shared" si="20"/>
        <v>1.549131381256674</v>
      </c>
      <c r="J269">
        <f t="shared" si="20"/>
        <v>0.31535587858059844</v>
      </c>
    </row>
    <row r="270" spans="2:10" x14ac:dyDescent="0.2">
      <c r="C270" s="1">
        <v>11</v>
      </c>
      <c r="D270">
        <f t="shared" ref="D270:J270" si="21">SKEW(D104:D203)</f>
        <v>0.32779510761293867</v>
      </c>
      <c r="E270">
        <f t="shared" si="21"/>
        <v>0.2976060802519625</v>
      </c>
      <c r="F270">
        <f t="shared" si="21"/>
        <v>0.33609475786286724</v>
      </c>
      <c r="G270">
        <f t="shared" si="21"/>
        <v>-2.5087271439037256E-2</v>
      </c>
      <c r="H270">
        <f t="shared" si="21"/>
        <v>0.21364144633635493</v>
      </c>
      <c r="I270">
        <f t="shared" si="21"/>
        <v>0.44168734272275656</v>
      </c>
      <c r="J270">
        <f t="shared" si="21"/>
        <v>0.4740400460020297</v>
      </c>
    </row>
    <row r="271" spans="2:10" x14ac:dyDescent="0.2">
      <c r="C271" s="1">
        <v>35</v>
      </c>
      <c r="D271">
        <f t="shared" ref="D271:J271" si="22">SKEW(D204:D230)</f>
        <v>0.41529658965847527</v>
      </c>
      <c r="E271">
        <f t="shared" si="22"/>
        <v>0.57972414938879246</v>
      </c>
      <c r="F271">
        <f t="shared" si="22"/>
        <v>-0.13993284422929464</v>
      </c>
      <c r="G271">
        <f t="shared" si="22"/>
        <v>-2.9622626487173366E-3</v>
      </c>
      <c r="H271">
        <f t="shared" si="22"/>
        <v>6.7427277026573654E-2</v>
      </c>
      <c r="I271">
        <f t="shared" si="22"/>
        <v>-0.7230947154287255</v>
      </c>
      <c r="J271">
        <f t="shared" si="22"/>
        <v>-0.18298510418310332</v>
      </c>
    </row>
  </sheetData>
  <phoneticPr fontId="2" type="noConversion"/>
  <pageMargins left="0.75" right="0.75" top="1" bottom="1" header="0.5" footer="0.5"/>
  <pageSetup orientation="landscape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8"/>
  <sheetViews>
    <sheetView view="pageLayout" workbookViewId="0">
      <selection activeCell="BB1" sqref="BB1:BB42"/>
    </sheetView>
  </sheetViews>
  <sheetFormatPr defaultColWidth="11" defaultRowHeight="12.75" x14ac:dyDescent="0.2"/>
  <cols>
    <col min="1" max="1" width="3" bestFit="1" customWidth="1"/>
    <col min="2" max="2" width="4" bestFit="1" customWidth="1"/>
    <col min="3" max="8" width="3" bestFit="1" customWidth="1"/>
    <col min="9" max="9" width="5" customWidth="1"/>
    <col min="10" max="10" width="3.125" customWidth="1"/>
    <col min="11" max="52" width="4" bestFit="1" customWidth="1"/>
  </cols>
  <sheetData>
    <row r="1" spans="1:54" x14ac:dyDescent="0.2">
      <c r="A1" s="1">
        <v>11</v>
      </c>
      <c r="B1" s="1">
        <v>212</v>
      </c>
      <c r="C1" s="1">
        <v>45</v>
      </c>
      <c r="D1" s="1">
        <v>31</v>
      </c>
      <c r="E1" s="1">
        <v>18</v>
      </c>
      <c r="F1" s="1">
        <v>18</v>
      </c>
      <c r="G1" s="1">
        <v>57</v>
      </c>
      <c r="H1" s="1">
        <v>27</v>
      </c>
      <c r="J1" s="1" t="s">
        <v>50</v>
      </c>
      <c r="K1" s="1">
        <v>212</v>
      </c>
      <c r="L1" s="1">
        <v>213</v>
      </c>
      <c r="M1" s="1">
        <v>214</v>
      </c>
      <c r="N1" s="1">
        <v>215</v>
      </c>
      <c r="O1" s="1">
        <v>216</v>
      </c>
      <c r="P1" s="1">
        <v>217</v>
      </c>
      <c r="Q1" s="1">
        <v>218</v>
      </c>
      <c r="R1" s="1">
        <v>219</v>
      </c>
      <c r="S1" s="1">
        <v>220</v>
      </c>
      <c r="T1" s="1">
        <v>221</v>
      </c>
      <c r="U1" s="1">
        <v>222</v>
      </c>
      <c r="V1" s="1">
        <v>223</v>
      </c>
      <c r="W1" s="1">
        <v>224</v>
      </c>
      <c r="X1" s="1">
        <v>225</v>
      </c>
      <c r="Y1" s="1">
        <v>226</v>
      </c>
      <c r="Z1" s="1">
        <v>227</v>
      </c>
      <c r="AA1" s="1">
        <v>228</v>
      </c>
      <c r="AB1" s="1">
        <v>229</v>
      </c>
      <c r="AC1" s="1">
        <v>230</v>
      </c>
      <c r="AD1" s="1">
        <v>231</v>
      </c>
      <c r="AE1" s="1">
        <v>232</v>
      </c>
      <c r="AF1" s="1">
        <v>233</v>
      </c>
      <c r="AG1" s="1">
        <v>234</v>
      </c>
      <c r="AH1" s="1">
        <v>235</v>
      </c>
      <c r="AI1" s="1">
        <v>236</v>
      </c>
      <c r="AJ1" s="1">
        <v>237</v>
      </c>
      <c r="AK1" s="1">
        <v>238</v>
      </c>
      <c r="AL1" s="1">
        <v>239</v>
      </c>
      <c r="AM1" s="1">
        <v>240</v>
      </c>
      <c r="AN1" s="1">
        <v>241</v>
      </c>
      <c r="AO1" s="1">
        <v>242</v>
      </c>
      <c r="AP1" s="1">
        <v>243</v>
      </c>
      <c r="AQ1" s="1">
        <v>244</v>
      </c>
      <c r="AR1" s="1">
        <v>245</v>
      </c>
      <c r="AS1" s="1">
        <v>246</v>
      </c>
      <c r="AT1" s="1">
        <v>247</v>
      </c>
      <c r="AU1" s="1">
        <v>248</v>
      </c>
      <c r="AV1" s="1">
        <v>249</v>
      </c>
      <c r="AW1" s="1">
        <v>250</v>
      </c>
      <c r="AX1" s="1">
        <v>251</v>
      </c>
      <c r="AY1" s="1">
        <v>252</v>
      </c>
      <c r="AZ1" s="1">
        <v>253</v>
      </c>
      <c r="BB1" s="1">
        <v>212</v>
      </c>
    </row>
    <row r="2" spans="1:54" x14ac:dyDescent="0.2">
      <c r="A2" s="1">
        <v>11</v>
      </c>
      <c r="B2" s="1">
        <v>213</v>
      </c>
      <c r="C2" s="1">
        <v>46</v>
      </c>
      <c r="D2" s="1">
        <v>33</v>
      </c>
      <c r="E2" s="1">
        <v>20</v>
      </c>
      <c r="F2" s="1">
        <v>20</v>
      </c>
      <c r="G2" s="1">
        <v>58</v>
      </c>
      <c r="H2" s="1">
        <v>26</v>
      </c>
      <c r="J2" s="4">
        <v>11</v>
      </c>
      <c r="K2" s="4">
        <v>1</v>
      </c>
      <c r="L2" s="4">
        <v>1</v>
      </c>
      <c r="M2" s="4">
        <v>0</v>
      </c>
      <c r="N2" s="4">
        <v>2</v>
      </c>
      <c r="O2" s="4">
        <v>1</v>
      </c>
      <c r="P2" s="4">
        <v>1</v>
      </c>
      <c r="Q2" s="4">
        <v>4</v>
      </c>
      <c r="R2" s="4">
        <v>4</v>
      </c>
      <c r="S2" s="4">
        <v>3</v>
      </c>
      <c r="T2" s="4">
        <v>5</v>
      </c>
      <c r="U2" s="4">
        <v>3</v>
      </c>
      <c r="V2" s="4">
        <v>1</v>
      </c>
      <c r="W2" s="4">
        <v>5</v>
      </c>
      <c r="X2" s="4">
        <v>3</v>
      </c>
      <c r="Y2" s="4">
        <v>2</v>
      </c>
      <c r="Z2" s="4">
        <v>4</v>
      </c>
      <c r="AA2" s="4">
        <v>6</v>
      </c>
      <c r="AB2" s="4">
        <v>7</v>
      </c>
      <c r="AC2" s="4">
        <v>2</v>
      </c>
      <c r="AD2" s="4">
        <v>4</v>
      </c>
      <c r="AE2" s="4">
        <v>4</v>
      </c>
      <c r="AF2" s="4">
        <v>3</v>
      </c>
      <c r="AG2" s="4">
        <v>3</v>
      </c>
      <c r="AH2" s="4">
        <v>3</v>
      </c>
      <c r="AI2" s="4">
        <v>5</v>
      </c>
      <c r="AJ2" s="4">
        <v>4</v>
      </c>
      <c r="AK2" s="4">
        <v>3</v>
      </c>
      <c r="AL2" s="4">
        <v>5</v>
      </c>
      <c r="AM2" s="4">
        <v>2</v>
      </c>
      <c r="AN2" s="4">
        <v>2</v>
      </c>
      <c r="AO2" s="4">
        <v>1</v>
      </c>
      <c r="AP2" s="4">
        <v>0</v>
      </c>
      <c r="AQ2" s="4">
        <v>1</v>
      </c>
      <c r="AR2" s="4">
        <v>1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2</v>
      </c>
      <c r="AZ2" s="4">
        <v>1</v>
      </c>
      <c r="BB2" s="4">
        <v>213</v>
      </c>
    </row>
    <row r="3" spans="1:54" x14ac:dyDescent="0.2">
      <c r="A3" s="1">
        <v>11</v>
      </c>
      <c r="B3" s="1">
        <v>215</v>
      </c>
      <c r="C3" s="1">
        <v>46</v>
      </c>
      <c r="D3" s="1">
        <v>33</v>
      </c>
      <c r="E3" s="1">
        <v>18</v>
      </c>
      <c r="F3" s="1">
        <v>19</v>
      </c>
      <c r="G3" s="1">
        <v>58</v>
      </c>
      <c r="H3" s="1">
        <v>27</v>
      </c>
      <c r="J3" s="4">
        <v>16</v>
      </c>
      <c r="K3" s="4">
        <v>1</v>
      </c>
      <c r="L3" s="4">
        <v>0</v>
      </c>
      <c r="M3" s="4">
        <v>0</v>
      </c>
      <c r="N3" s="4">
        <v>1</v>
      </c>
      <c r="O3" s="4">
        <v>3</v>
      </c>
      <c r="P3" s="4">
        <v>4</v>
      </c>
      <c r="Q3" s="4">
        <v>1</v>
      </c>
      <c r="R3" s="4">
        <v>1</v>
      </c>
      <c r="S3" s="4">
        <v>1</v>
      </c>
      <c r="T3" s="4">
        <v>1</v>
      </c>
      <c r="U3" s="4">
        <v>6</v>
      </c>
      <c r="V3" s="4">
        <v>4</v>
      </c>
      <c r="W3" s="4">
        <v>5</v>
      </c>
      <c r="X3" s="4">
        <v>5</v>
      </c>
      <c r="Y3" s="4">
        <v>2</v>
      </c>
      <c r="Z3" s="4">
        <v>0</v>
      </c>
      <c r="AA3" s="4">
        <v>0</v>
      </c>
      <c r="AB3" s="4">
        <v>3</v>
      </c>
      <c r="AC3" s="4">
        <v>1</v>
      </c>
      <c r="AD3" s="4">
        <v>4</v>
      </c>
      <c r="AE3" s="4">
        <v>0</v>
      </c>
      <c r="AF3" s="4">
        <v>0</v>
      </c>
      <c r="AG3" s="4">
        <v>0</v>
      </c>
      <c r="AH3" s="4">
        <v>0</v>
      </c>
      <c r="AI3" s="4">
        <v>2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B3" s="1">
        <v>214</v>
      </c>
    </row>
    <row r="4" spans="1:54" x14ac:dyDescent="0.2">
      <c r="A4" s="1">
        <v>11</v>
      </c>
      <c r="B4" s="1">
        <v>215</v>
      </c>
      <c r="C4" s="1">
        <v>49</v>
      </c>
      <c r="D4" s="1">
        <v>34</v>
      </c>
      <c r="E4" s="1">
        <v>21</v>
      </c>
      <c r="F4" s="1">
        <v>20</v>
      </c>
      <c r="G4" s="1">
        <v>61</v>
      </c>
      <c r="H4" s="1">
        <v>28</v>
      </c>
      <c r="J4" s="4">
        <v>19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1</v>
      </c>
      <c r="Q4" s="4">
        <v>2</v>
      </c>
      <c r="R4" s="4">
        <v>1</v>
      </c>
      <c r="S4" s="4">
        <v>4</v>
      </c>
      <c r="T4" s="4">
        <v>1</v>
      </c>
      <c r="U4" s="4">
        <v>2</v>
      </c>
      <c r="V4" s="4">
        <v>2</v>
      </c>
      <c r="W4" s="4">
        <v>2</v>
      </c>
      <c r="X4" s="4">
        <v>1</v>
      </c>
      <c r="Y4" s="4">
        <v>2</v>
      </c>
      <c r="Z4" s="4">
        <v>4</v>
      </c>
      <c r="AA4" s="4">
        <v>3</v>
      </c>
      <c r="AB4" s="4">
        <v>4</v>
      </c>
      <c r="AC4" s="4">
        <v>1</v>
      </c>
      <c r="AD4" s="4">
        <v>5</v>
      </c>
      <c r="AE4" s="4">
        <v>2</v>
      </c>
      <c r="AF4" s="4">
        <v>2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2</v>
      </c>
      <c r="AN4" s="4">
        <v>0</v>
      </c>
      <c r="AO4" s="4">
        <v>2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B4" s="4">
        <v>215</v>
      </c>
    </row>
    <row r="5" spans="1:54" x14ac:dyDescent="0.2">
      <c r="A5" s="1">
        <v>11</v>
      </c>
      <c r="B5" s="1">
        <v>216</v>
      </c>
      <c r="C5" s="1">
        <v>46</v>
      </c>
      <c r="D5" s="1">
        <v>33</v>
      </c>
      <c r="E5" s="1">
        <v>18</v>
      </c>
      <c r="F5" s="1">
        <v>18</v>
      </c>
      <c r="G5" s="1">
        <v>57</v>
      </c>
      <c r="H5" s="1">
        <v>28</v>
      </c>
      <c r="J5" s="4">
        <v>21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1</v>
      </c>
      <c r="AI5" s="4">
        <v>0</v>
      </c>
      <c r="AJ5" s="4">
        <v>0</v>
      </c>
      <c r="AK5" s="4">
        <v>0</v>
      </c>
      <c r="AL5" s="4">
        <v>1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B5" s="1">
        <v>216</v>
      </c>
    </row>
    <row r="6" spans="1:54" x14ac:dyDescent="0.2">
      <c r="A6" s="1">
        <v>11</v>
      </c>
      <c r="B6" s="1">
        <v>217</v>
      </c>
      <c r="C6" s="1">
        <v>47</v>
      </c>
      <c r="D6" s="1">
        <v>34</v>
      </c>
      <c r="E6" s="1">
        <v>19</v>
      </c>
      <c r="F6" s="1">
        <v>19</v>
      </c>
      <c r="G6" s="1">
        <v>60</v>
      </c>
      <c r="H6" s="1">
        <v>28</v>
      </c>
      <c r="J6" s="4">
        <v>35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1</v>
      </c>
      <c r="Y6" s="4">
        <v>2</v>
      </c>
      <c r="Z6" s="4">
        <v>2</v>
      </c>
      <c r="AA6" s="4">
        <v>0</v>
      </c>
      <c r="AB6" s="4">
        <v>2</v>
      </c>
      <c r="AC6" s="4">
        <v>2</v>
      </c>
      <c r="AD6" s="4">
        <v>0</v>
      </c>
      <c r="AE6" s="4">
        <v>1</v>
      </c>
      <c r="AF6" s="4">
        <v>1</v>
      </c>
      <c r="AG6" s="4">
        <v>1</v>
      </c>
      <c r="AH6" s="4">
        <v>2</v>
      </c>
      <c r="AI6" s="4">
        <v>0</v>
      </c>
      <c r="AJ6" s="4">
        <v>2</v>
      </c>
      <c r="AK6" s="4">
        <v>1</v>
      </c>
      <c r="AL6" s="4">
        <v>1</v>
      </c>
      <c r="AM6" s="4">
        <v>1</v>
      </c>
      <c r="AN6" s="4">
        <v>0</v>
      </c>
      <c r="AO6" s="4">
        <v>0</v>
      </c>
      <c r="AP6" s="4">
        <v>1</v>
      </c>
      <c r="AQ6" s="4">
        <v>1</v>
      </c>
      <c r="AR6" s="4">
        <v>0</v>
      </c>
      <c r="AS6" s="4">
        <v>0</v>
      </c>
      <c r="AT6" s="4">
        <v>1</v>
      </c>
      <c r="AU6" s="4">
        <v>1</v>
      </c>
      <c r="AV6" s="4">
        <v>0</v>
      </c>
      <c r="AW6" s="4">
        <v>2</v>
      </c>
      <c r="AX6" s="4">
        <v>1</v>
      </c>
      <c r="AY6" s="4">
        <v>0</v>
      </c>
      <c r="AZ6" s="4">
        <v>0</v>
      </c>
      <c r="BB6" s="4">
        <v>217</v>
      </c>
    </row>
    <row r="7" spans="1:54" x14ac:dyDescent="0.2">
      <c r="A7" s="1">
        <v>11</v>
      </c>
      <c r="B7" s="1">
        <v>217</v>
      </c>
      <c r="C7" s="1">
        <v>46</v>
      </c>
      <c r="D7" s="1">
        <v>34</v>
      </c>
      <c r="E7" s="1">
        <v>18</v>
      </c>
      <c r="F7" s="1">
        <v>18</v>
      </c>
      <c r="G7" s="1">
        <v>57</v>
      </c>
      <c r="H7" s="1">
        <v>28</v>
      </c>
      <c r="BB7" s="1">
        <v>218</v>
      </c>
    </row>
    <row r="8" spans="1:54" x14ac:dyDescent="0.2">
      <c r="A8" s="1">
        <v>11</v>
      </c>
      <c r="B8" s="1">
        <v>218</v>
      </c>
      <c r="C8" s="1">
        <v>48</v>
      </c>
      <c r="D8" s="1">
        <v>32</v>
      </c>
      <c r="E8" s="1">
        <v>20</v>
      </c>
      <c r="F8" s="1">
        <v>20</v>
      </c>
      <c r="G8" s="1">
        <v>58</v>
      </c>
      <c r="H8" s="1">
        <v>27</v>
      </c>
      <c r="J8" s="1" t="s">
        <v>158</v>
      </c>
      <c r="BB8" s="4">
        <v>219</v>
      </c>
    </row>
    <row r="9" spans="1:54" x14ac:dyDescent="0.2">
      <c r="A9" s="1">
        <v>11</v>
      </c>
      <c r="B9" s="1">
        <v>218</v>
      </c>
      <c r="C9" s="1">
        <v>45</v>
      </c>
      <c r="D9" s="1">
        <v>30</v>
      </c>
      <c r="E9" s="1">
        <v>18</v>
      </c>
      <c r="F9" s="1">
        <v>19</v>
      </c>
      <c r="G9" s="1">
        <v>56</v>
      </c>
      <c r="H9" s="1">
        <v>27</v>
      </c>
      <c r="J9" s="4">
        <v>11</v>
      </c>
      <c r="BB9" s="1">
        <v>220</v>
      </c>
    </row>
    <row r="10" spans="1:54" x14ac:dyDescent="0.2">
      <c r="A10" s="1">
        <v>11</v>
      </c>
      <c r="B10" s="1">
        <v>218</v>
      </c>
      <c r="C10" s="1">
        <v>48</v>
      </c>
      <c r="D10" s="1">
        <v>31</v>
      </c>
      <c r="E10" s="1">
        <v>19</v>
      </c>
      <c r="F10" s="1">
        <v>19</v>
      </c>
      <c r="G10" s="1">
        <v>58</v>
      </c>
      <c r="H10" s="1">
        <v>28</v>
      </c>
      <c r="J10" s="4">
        <v>16</v>
      </c>
      <c r="BB10" s="4">
        <v>221</v>
      </c>
    </row>
    <row r="11" spans="1:54" x14ac:dyDescent="0.2">
      <c r="A11" s="1">
        <v>11</v>
      </c>
      <c r="B11" s="1">
        <v>218</v>
      </c>
      <c r="C11" s="1">
        <v>49</v>
      </c>
      <c r="D11" s="1">
        <v>33</v>
      </c>
      <c r="E11" s="1">
        <v>18</v>
      </c>
      <c r="F11" s="1">
        <v>19</v>
      </c>
      <c r="G11" s="1">
        <v>57</v>
      </c>
      <c r="H11" s="1">
        <v>28</v>
      </c>
      <c r="J11" s="4">
        <v>19</v>
      </c>
      <c r="BB11" s="1">
        <v>222</v>
      </c>
    </row>
    <row r="12" spans="1:54" x14ac:dyDescent="0.2">
      <c r="A12" s="1">
        <v>11</v>
      </c>
      <c r="B12" s="1">
        <v>219</v>
      </c>
      <c r="C12" s="1">
        <v>45</v>
      </c>
      <c r="D12" s="1">
        <v>31</v>
      </c>
      <c r="E12" s="1">
        <v>19</v>
      </c>
      <c r="F12" s="1">
        <v>20</v>
      </c>
      <c r="G12" s="1">
        <v>58</v>
      </c>
      <c r="H12" s="1">
        <v>26</v>
      </c>
      <c r="J12" s="4">
        <v>21</v>
      </c>
      <c r="BB12" s="4">
        <v>223</v>
      </c>
    </row>
    <row r="13" spans="1:54" x14ac:dyDescent="0.2">
      <c r="A13" s="1">
        <v>11</v>
      </c>
      <c r="B13" s="1">
        <v>219</v>
      </c>
      <c r="C13" s="1">
        <v>47</v>
      </c>
      <c r="D13" s="1">
        <v>32</v>
      </c>
      <c r="E13" s="1">
        <v>20</v>
      </c>
      <c r="F13" s="1">
        <v>19</v>
      </c>
      <c r="G13" s="1">
        <v>57</v>
      </c>
      <c r="H13" s="1">
        <v>27</v>
      </c>
      <c r="J13" s="4">
        <v>35</v>
      </c>
      <c r="BB13" s="1">
        <v>224</v>
      </c>
    </row>
    <row r="14" spans="1:54" x14ac:dyDescent="0.2">
      <c r="A14" s="1">
        <v>11</v>
      </c>
      <c r="B14" s="1">
        <v>219</v>
      </c>
      <c r="C14" s="1">
        <v>46</v>
      </c>
      <c r="D14" s="1">
        <v>32</v>
      </c>
      <c r="E14" s="1">
        <v>19</v>
      </c>
      <c r="F14" s="1">
        <v>20</v>
      </c>
      <c r="G14" s="1">
        <v>57</v>
      </c>
      <c r="H14" s="1">
        <v>27</v>
      </c>
      <c r="BB14" s="4">
        <v>225</v>
      </c>
    </row>
    <row r="15" spans="1:54" x14ac:dyDescent="0.2">
      <c r="A15" s="1">
        <v>11</v>
      </c>
      <c r="B15" s="1">
        <v>219</v>
      </c>
      <c r="C15" s="1">
        <v>43</v>
      </c>
      <c r="D15" s="1">
        <v>32</v>
      </c>
      <c r="E15" s="1">
        <v>18</v>
      </c>
      <c r="F15" s="1">
        <v>18</v>
      </c>
      <c r="G15" s="1">
        <v>56</v>
      </c>
      <c r="H15" s="1">
        <v>27</v>
      </c>
      <c r="J15" s="1" t="s">
        <v>159</v>
      </c>
      <c r="BB15" s="1">
        <v>226</v>
      </c>
    </row>
    <row r="16" spans="1:54" x14ac:dyDescent="0.2">
      <c r="A16" s="1">
        <v>11</v>
      </c>
      <c r="B16" s="1">
        <v>220</v>
      </c>
      <c r="C16" s="1">
        <v>47</v>
      </c>
      <c r="D16" s="1">
        <v>32</v>
      </c>
      <c r="E16" s="1">
        <v>19</v>
      </c>
      <c r="F16" s="1">
        <v>20</v>
      </c>
      <c r="G16" s="1">
        <v>58</v>
      </c>
      <c r="H16" s="1">
        <v>28</v>
      </c>
      <c r="J16" s="1">
        <v>11</v>
      </c>
      <c r="BB16" s="4">
        <v>227</v>
      </c>
    </row>
    <row r="17" spans="1:54" x14ac:dyDescent="0.2">
      <c r="A17" s="1">
        <v>11</v>
      </c>
      <c r="B17" s="1">
        <v>220</v>
      </c>
      <c r="C17" s="1">
        <v>45</v>
      </c>
      <c r="D17" s="1">
        <v>33</v>
      </c>
      <c r="E17" s="1">
        <v>21</v>
      </c>
      <c r="F17" s="1">
        <v>20</v>
      </c>
      <c r="G17" s="1">
        <v>55</v>
      </c>
      <c r="H17" s="1">
        <v>27</v>
      </c>
      <c r="J17" s="1">
        <v>16</v>
      </c>
      <c r="BB17" s="1">
        <v>228</v>
      </c>
    </row>
    <row r="18" spans="1:54" x14ac:dyDescent="0.2">
      <c r="A18" s="1">
        <v>11</v>
      </c>
      <c r="B18" s="1">
        <v>220</v>
      </c>
      <c r="C18" s="1">
        <v>47</v>
      </c>
      <c r="D18" s="1">
        <v>34</v>
      </c>
      <c r="E18" s="1">
        <v>18</v>
      </c>
      <c r="F18" s="1">
        <v>19</v>
      </c>
      <c r="G18" s="1">
        <v>61</v>
      </c>
      <c r="H18" s="1">
        <v>28</v>
      </c>
      <c r="J18" s="1">
        <v>19</v>
      </c>
      <c r="BB18" s="4">
        <v>229</v>
      </c>
    </row>
    <row r="19" spans="1:54" x14ac:dyDescent="0.2">
      <c r="A19" s="1">
        <v>11</v>
      </c>
      <c r="B19" s="1">
        <v>221</v>
      </c>
      <c r="C19" s="1">
        <v>47</v>
      </c>
      <c r="D19" s="1">
        <v>32</v>
      </c>
      <c r="E19" s="1">
        <v>18</v>
      </c>
      <c r="F19" s="1">
        <v>18</v>
      </c>
      <c r="G19" s="1">
        <v>58</v>
      </c>
      <c r="H19" s="1">
        <v>28</v>
      </c>
      <c r="J19" s="1">
        <v>21</v>
      </c>
      <c r="BB19" s="1">
        <v>230</v>
      </c>
    </row>
    <row r="20" spans="1:54" x14ac:dyDescent="0.2">
      <c r="A20" s="1">
        <v>11</v>
      </c>
      <c r="B20" s="1">
        <v>221</v>
      </c>
      <c r="C20" s="1">
        <v>48</v>
      </c>
      <c r="D20" s="1">
        <v>33</v>
      </c>
      <c r="E20" s="1">
        <v>20</v>
      </c>
      <c r="F20" s="1">
        <v>19</v>
      </c>
      <c r="G20" s="1">
        <v>58</v>
      </c>
      <c r="H20" s="1">
        <v>28</v>
      </c>
      <c r="J20" s="1">
        <v>35</v>
      </c>
      <c r="BB20" s="4">
        <v>231</v>
      </c>
    </row>
    <row r="21" spans="1:54" x14ac:dyDescent="0.2">
      <c r="A21" s="1">
        <v>11</v>
      </c>
      <c r="B21" s="1">
        <v>221</v>
      </c>
      <c r="C21" s="1">
        <v>45</v>
      </c>
      <c r="D21" s="1">
        <v>31</v>
      </c>
      <c r="E21" s="1">
        <v>19</v>
      </c>
      <c r="F21" s="1">
        <v>19</v>
      </c>
      <c r="G21" s="1">
        <v>57</v>
      </c>
      <c r="H21" s="1">
        <v>27</v>
      </c>
      <c r="BB21" s="1">
        <v>232</v>
      </c>
    </row>
    <row r="22" spans="1:54" x14ac:dyDescent="0.2">
      <c r="A22" s="1">
        <v>11</v>
      </c>
      <c r="B22" s="1">
        <v>221</v>
      </c>
      <c r="C22" s="1">
        <v>47</v>
      </c>
      <c r="D22" s="1">
        <v>32</v>
      </c>
      <c r="E22" s="1">
        <v>20</v>
      </c>
      <c r="F22" s="1">
        <v>19</v>
      </c>
      <c r="G22" s="1">
        <v>60</v>
      </c>
      <c r="H22" s="1">
        <v>27</v>
      </c>
      <c r="J22" s="1" t="s">
        <v>160</v>
      </c>
      <c r="BB22" s="4">
        <v>233</v>
      </c>
    </row>
    <row r="23" spans="1:54" x14ac:dyDescent="0.2">
      <c r="A23" s="1">
        <v>11</v>
      </c>
      <c r="B23" s="1">
        <v>221</v>
      </c>
      <c r="C23" s="1">
        <v>46</v>
      </c>
      <c r="D23" s="1">
        <v>32</v>
      </c>
      <c r="E23" s="1">
        <v>19</v>
      </c>
      <c r="F23" s="1">
        <v>18</v>
      </c>
      <c r="G23" s="1">
        <v>57</v>
      </c>
      <c r="H23" s="1">
        <v>27</v>
      </c>
      <c r="J23" s="1">
        <v>11</v>
      </c>
      <c r="BB23" s="1">
        <v>234</v>
      </c>
    </row>
    <row r="24" spans="1:54" x14ac:dyDescent="0.2">
      <c r="A24" s="1">
        <v>11</v>
      </c>
      <c r="B24" s="1">
        <v>222</v>
      </c>
      <c r="C24" s="1">
        <v>47</v>
      </c>
      <c r="D24" s="1">
        <v>35</v>
      </c>
      <c r="E24" s="1">
        <v>20</v>
      </c>
      <c r="F24" s="1">
        <v>20</v>
      </c>
      <c r="G24" s="1">
        <v>61</v>
      </c>
      <c r="H24" s="1">
        <v>28</v>
      </c>
      <c r="J24" s="1">
        <v>16</v>
      </c>
      <c r="BB24" s="4">
        <v>235</v>
      </c>
    </row>
    <row r="25" spans="1:54" x14ac:dyDescent="0.2">
      <c r="A25" s="1">
        <v>11</v>
      </c>
      <c r="B25" s="1">
        <v>222</v>
      </c>
      <c r="C25" s="1">
        <v>48</v>
      </c>
      <c r="D25" s="1">
        <v>33</v>
      </c>
      <c r="E25" s="1">
        <v>19</v>
      </c>
      <c r="F25" s="1">
        <v>21</v>
      </c>
      <c r="G25" s="1">
        <v>61</v>
      </c>
      <c r="H25" s="1">
        <v>29</v>
      </c>
      <c r="J25" s="1">
        <v>19</v>
      </c>
      <c r="BB25" s="1">
        <v>236</v>
      </c>
    </row>
    <row r="26" spans="1:54" x14ac:dyDescent="0.2">
      <c r="A26" s="1">
        <v>11</v>
      </c>
      <c r="B26" s="1">
        <v>222</v>
      </c>
      <c r="C26" s="1">
        <v>44</v>
      </c>
      <c r="D26" s="1">
        <v>31</v>
      </c>
      <c r="E26" s="1">
        <v>19</v>
      </c>
      <c r="F26" s="1">
        <v>18</v>
      </c>
      <c r="G26" s="1">
        <v>58</v>
      </c>
      <c r="H26" s="1">
        <v>26</v>
      </c>
      <c r="J26" s="1">
        <v>21</v>
      </c>
      <c r="BB26" s="4">
        <v>237</v>
      </c>
    </row>
    <row r="27" spans="1:54" x14ac:dyDescent="0.2">
      <c r="A27" s="1">
        <v>11</v>
      </c>
      <c r="B27" s="1">
        <v>223</v>
      </c>
      <c r="C27" s="1">
        <v>49</v>
      </c>
      <c r="D27" s="1">
        <v>35</v>
      </c>
      <c r="E27" s="1">
        <v>19</v>
      </c>
      <c r="F27" s="1">
        <v>19</v>
      </c>
      <c r="G27" s="1">
        <v>60</v>
      </c>
      <c r="H27" s="1">
        <v>30</v>
      </c>
      <c r="J27" s="1">
        <v>35</v>
      </c>
      <c r="BB27" s="1">
        <v>238</v>
      </c>
    </row>
    <row r="28" spans="1:54" x14ac:dyDescent="0.2">
      <c r="A28" s="1">
        <v>11</v>
      </c>
      <c r="B28" s="1">
        <v>224</v>
      </c>
      <c r="C28" s="1">
        <v>45</v>
      </c>
      <c r="D28" s="1">
        <v>31</v>
      </c>
      <c r="E28" s="1">
        <v>17</v>
      </c>
      <c r="F28" s="1">
        <v>17</v>
      </c>
      <c r="G28" s="1">
        <v>58</v>
      </c>
      <c r="H28" s="1">
        <v>26</v>
      </c>
      <c r="BB28" s="4">
        <v>239</v>
      </c>
    </row>
    <row r="29" spans="1:54" x14ac:dyDescent="0.2">
      <c r="A29" s="1">
        <v>11</v>
      </c>
      <c r="B29" s="1">
        <v>224</v>
      </c>
      <c r="C29" s="1">
        <v>49</v>
      </c>
      <c r="D29" s="1">
        <v>34</v>
      </c>
      <c r="E29" s="1">
        <v>20</v>
      </c>
      <c r="F29" s="1">
        <v>19</v>
      </c>
      <c r="G29" s="1">
        <v>60</v>
      </c>
      <c r="H29" s="1">
        <v>28</v>
      </c>
      <c r="J29" s="1" t="s">
        <v>161</v>
      </c>
      <c r="BB29" s="1">
        <v>240</v>
      </c>
    </row>
    <row r="30" spans="1:54" x14ac:dyDescent="0.2">
      <c r="A30" s="1">
        <v>11</v>
      </c>
      <c r="B30" s="1">
        <v>224</v>
      </c>
      <c r="C30" s="1">
        <v>47</v>
      </c>
      <c r="D30" s="1">
        <v>35</v>
      </c>
      <c r="E30" s="1">
        <v>21</v>
      </c>
      <c r="F30" s="1">
        <v>21</v>
      </c>
      <c r="G30" s="1">
        <v>61</v>
      </c>
      <c r="H30" s="1">
        <v>29</v>
      </c>
      <c r="J30" s="1">
        <v>11</v>
      </c>
      <c r="BB30" s="4">
        <v>241</v>
      </c>
    </row>
    <row r="31" spans="1:54" x14ac:dyDescent="0.2">
      <c r="A31" s="1">
        <v>11</v>
      </c>
      <c r="B31" s="1">
        <v>224</v>
      </c>
      <c r="C31" s="1">
        <v>46</v>
      </c>
      <c r="D31" s="1">
        <v>33</v>
      </c>
      <c r="E31" s="1">
        <v>18</v>
      </c>
      <c r="F31" s="1">
        <v>18</v>
      </c>
      <c r="G31" s="1">
        <v>58</v>
      </c>
      <c r="H31" s="1">
        <v>28</v>
      </c>
      <c r="J31" s="1">
        <v>16</v>
      </c>
      <c r="BB31" s="1">
        <v>242</v>
      </c>
    </row>
    <row r="32" spans="1:54" x14ac:dyDescent="0.2">
      <c r="A32" s="1">
        <v>11</v>
      </c>
      <c r="B32" s="1">
        <v>224</v>
      </c>
      <c r="C32" s="1">
        <v>49</v>
      </c>
      <c r="D32" s="1">
        <v>34</v>
      </c>
      <c r="E32" s="1">
        <v>21</v>
      </c>
      <c r="F32" s="1">
        <v>21</v>
      </c>
      <c r="G32" s="1">
        <v>60</v>
      </c>
      <c r="H32" s="1">
        <v>29</v>
      </c>
      <c r="J32" s="1">
        <v>19</v>
      </c>
      <c r="BB32" s="4">
        <v>243</v>
      </c>
    </row>
    <row r="33" spans="1:54" x14ac:dyDescent="0.2">
      <c r="A33" s="1">
        <v>11</v>
      </c>
      <c r="B33" s="1">
        <v>225</v>
      </c>
      <c r="C33" s="1">
        <v>49</v>
      </c>
      <c r="D33" s="1">
        <v>35</v>
      </c>
      <c r="E33" s="1">
        <v>20</v>
      </c>
      <c r="F33" s="1">
        <v>19</v>
      </c>
      <c r="G33" s="1">
        <v>63</v>
      </c>
      <c r="H33" s="1">
        <v>28</v>
      </c>
      <c r="J33" s="1">
        <v>21</v>
      </c>
      <c r="BB33" s="1">
        <v>244</v>
      </c>
    </row>
    <row r="34" spans="1:54" x14ac:dyDescent="0.2">
      <c r="A34" s="1">
        <v>11</v>
      </c>
      <c r="B34" s="1">
        <v>225</v>
      </c>
      <c r="C34" s="1">
        <v>47</v>
      </c>
      <c r="D34" s="1">
        <v>34</v>
      </c>
      <c r="E34" s="1">
        <v>20</v>
      </c>
      <c r="F34" s="1">
        <v>19</v>
      </c>
      <c r="G34" s="1">
        <v>57</v>
      </c>
      <c r="H34" s="1">
        <v>27</v>
      </c>
      <c r="J34" s="1">
        <v>35</v>
      </c>
      <c r="BB34" s="4">
        <v>245</v>
      </c>
    </row>
    <row r="35" spans="1:54" x14ac:dyDescent="0.2">
      <c r="A35" s="1">
        <v>11</v>
      </c>
      <c r="B35" s="1">
        <v>225</v>
      </c>
      <c r="C35" s="1">
        <v>48</v>
      </c>
      <c r="D35" s="1">
        <v>32</v>
      </c>
      <c r="E35" s="1">
        <v>19</v>
      </c>
      <c r="F35" s="1">
        <v>18</v>
      </c>
      <c r="G35" s="1">
        <v>60</v>
      </c>
      <c r="H35" s="1">
        <v>28</v>
      </c>
      <c r="BB35" s="1">
        <v>246</v>
      </c>
    </row>
    <row r="36" spans="1:54" x14ac:dyDescent="0.2">
      <c r="A36" s="1">
        <v>11</v>
      </c>
      <c r="B36" s="1">
        <v>226</v>
      </c>
      <c r="C36" s="1">
        <v>46</v>
      </c>
      <c r="D36" s="1">
        <v>33</v>
      </c>
      <c r="E36" s="1">
        <v>19</v>
      </c>
      <c r="F36" s="1">
        <v>19</v>
      </c>
      <c r="G36" s="1">
        <v>57</v>
      </c>
      <c r="H36" s="1">
        <v>28</v>
      </c>
      <c r="J36" s="1" t="s">
        <v>183</v>
      </c>
      <c r="BB36" s="4">
        <v>247</v>
      </c>
    </row>
    <row r="37" spans="1:54" x14ac:dyDescent="0.2">
      <c r="A37" s="1">
        <v>11</v>
      </c>
      <c r="B37" s="1">
        <v>226</v>
      </c>
      <c r="C37" s="1">
        <v>49</v>
      </c>
      <c r="D37" s="1">
        <v>34</v>
      </c>
      <c r="E37" s="1">
        <v>20</v>
      </c>
      <c r="F37" s="1">
        <v>19</v>
      </c>
      <c r="G37" s="1">
        <v>60</v>
      </c>
      <c r="H37" s="1">
        <v>29</v>
      </c>
      <c r="J37" s="1">
        <v>11</v>
      </c>
      <c r="BB37" s="1">
        <v>248</v>
      </c>
    </row>
    <row r="38" spans="1:54" x14ac:dyDescent="0.2">
      <c r="A38" s="1">
        <v>11</v>
      </c>
      <c r="B38" s="1">
        <v>227</v>
      </c>
      <c r="C38" s="1">
        <v>48</v>
      </c>
      <c r="D38" s="1">
        <v>34</v>
      </c>
      <c r="E38" s="1">
        <v>20</v>
      </c>
      <c r="F38" s="1">
        <v>19</v>
      </c>
      <c r="G38" s="1">
        <v>61</v>
      </c>
      <c r="H38" s="1">
        <v>28</v>
      </c>
      <c r="J38" s="1">
        <v>16</v>
      </c>
      <c r="BB38" s="4">
        <v>249</v>
      </c>
    </row>
    <row r="39" spans="1:54" x14ac:dyDescent="0.2">
      <c r="A39" s="1">
        <v>11</v>
      </c>
      <c r="B39" s="1">
        <v>227</v>
      </c>
      <c r="C39" s="1">
        <v>47</v>
      </c>
      <c r="D39" s="1">
        <v>34</v>
      </c>
      <c r="E39" s="1">
        <v>20</v>
      </c>
      <c r="F39" s="1">
        <v>19</v>
      </c>
      <c r="G39" s="1">
        <v>61</v>
      </c>
      <c r="H39" s="1">
        <v>29</v>
      </c>
      <c r="J39" s="1">
        <v>19</v>
      </c>
      <c r="BB39" s="1">
        <v>250</v>
      </c>
    </row>
    <row r="40" spans="1:54" x14ac:dyDescent="0.2">
      <c r="A40" s="1">
        <v>11</v>
      </c>
      <c r="B40" s="1">
        <v>227</v>
      </c>
      <c r="C40" s="1">
        <v>47</v>
      </c>
      <c r="D40" s="1">
        <v>33</v>
      </c>
      <c r="E40" s="1">
        <v>20</v>
      </c>
      <c r="F40" s="1">
        <v>20</v>
      </c>
      <c r="G40" s="1">
        <v>61</v>
      </c>
      <c r="H40" s="1">
        <v>28</v>
      </c>
      <c r="J40" s="1">
        <v>21</v>
      </c>
      <c r="BB40" s="4">
        <v>251</v>
      </c>
    </row>
    <row r="41" spans="1:54" x14ac:dyDescent="0.2">
      <c r="A41" s="1">
        <v>11</v>
      </c>
      <c r="B41" s="1">
        <v>227</v>
      </c>
      <c r="C41" s="1">
        <v>52</v>
      </c>
      <c r="D41" s="1">
        <v>37</v>
      </c>
      <c r="E41" s="1">
        <v>21</v>
      </c>
      <c r="F41" s="1">
        <v>21</v>
      </c>
      <c r="G41" s="1">
        <v>66</v>
      </c>
      <c r="H41" s="1">
        <v>31</v>
      </c>
      <c r="J41" s="1">
        <v>35</v>
      </c>
      <c r="BB41" s="1">
        <v>252</v>
      </c>
    </row>
    <row r="42" spans="1:54" x14ac:dyDescent="0.2">
      <c r="A42" s="1">
        <v>11</v>
      </c>
      <c r="B42" s="1">
        <v>228</v>
      </c>
      <c r="C42" s="1">
        <v>51</v>
      </c>
      <c r="D42" s="1">
        <v>37</v>
      </c>
      <c r="E42" s="1">
        <v>20</v>
      </c>
      <c r="F42" s="1">
        <v>20</v>
      </c>
      <c r="G42" s="1">
        <v>62</v>
      </c>
      <c r="H42" s="1">
        <v>29</v>
      </c>
      <c r="BB42" s="4">
        <v>253</v>
      </c>
    </row>
    <row r="43" spans="1:54" x14ac:dyDescent="0.2">
      <c r="A43" s="1">
        <v>11</v>
      </c>
      <c r="B43" s="1">
        <v>228</v>
      </c>
      <c r="C43" s="1">
        <v>49</v>
      </c>
      <c r="D43" s="1">
        <v>35</v>
      </c>
      <c r="E43" s="1">
        <v>20</v>
      </c>
      <c r="F43" s="1">
        <v>18</v>
      </c>
      <c r="G43" s="1">
        <v>59</v>
      </c>
      <c r="H43" s="1">
        <v>28</v>
      </c>
      <c r="J43" s="1" t="s">
        <v>184</v>
      </c>
    </row>
    <row r="44" spans="1:54" x14ac:dyDescent="0.2">
      <c r="A44" s="1">
        <v>11</v>
      </c>
      <c r="B44" s="1">
        <v>228</v>
      </c>
      <c r="C44" s="1">
        <v>45</v>
      </c>
      <c r="D44" s="1">
        <v>32</v>
      </c>
      <c r="E44" s="1">
        <v>20</v>
      </c>
      <c r="F44" s="1">
        <v>19</v>
      </c>
      <c r="G44" s="1">
        <v>59</v>
      </c>
      <c r="H44" s="1">
        <v>28</v>
      </c>
      <c r="J44" s="1">
        <v>11</v>
      </c>
    </row>
    <row r="45" spans="1:54" x14ac:dyDescent="0.2">
      <c r="A45" s="1">
        <v>11</v>
      </c>
      <c r="B45" s="1">
        <v>228</v>
      </c>
      <c r="C45" s="1">
        <v>46</v>
      </c>
      <c r="D45" s="1">
        <v>33</v>
      </c>
      <c r="E45" s="1">
        <v>19</v>
      </c>
      <c r="F45" s="1">
        <v>19</v>
      </c>
      <c r="G45" s="1">
        <v>60</v>
      </c>
      <c r="H45" s="1">
        <v>27</v>
      </c>
      <c r="J45" s="1">
        <v>16</v>
      </c>
    </row>
    <row r="46" spans="1:54" x14ac:dyDescent="0.2">
      <c r="A46" s="1">
        <v>11</v>
      </c>
      <c r="B46" s="1">
        <v>228</v>
      </c>
      <c r="C46" s="1">
        <v>46</v>
      </c>
      <c r="D46" s="1">
        <v>34</v>
      </c>
      <c r="E46" s="1">
        <v>21</v>
      </c>
      <c r="F46" s="1">
        <v>20</v>
      </c>
      <c r="G46" s="1">
        <v>59</v>
      </c>
      <c r="H46" s="1">
        <v>29</v>
      </c>
      <c r="J46" s="1">
        <v>19</v>
      </c>
    </row>
    <row r="47" spans="1:54" x14ac:dyDescent="0.2">
      <c r="A47" s="1">
        <v>11</v>
      </c>
      <c r="B47" s="1">
        <v>228</v>
      </c>
      <c r="C47" s="1">
        <v>47</v>
      </c>
      <c r="D47" s="1">
        <v>33</v>
      </c>
      <c r="E47" s="1">
        <v>19</v>
      </c>
      <c r="F47" s="1">
        <v>20</v>
      </c>
      <c r="G47" s="1">
        <v>61</v>
      </c>
      <c r="H47" s="1">
        <v>28</v>
      </c>
      <c r="J47" s="1">
        <v>21</v>
      </c>
    </row>
    <row r="48" spans="1:54" x14ac:dyDescent="0.2">
      <c r="A48" s="1">
        <v>11</v>
      </c>
      <c r="B48" s="1">
        <v>229</v>
      </c>
      <c r="C48" s="1">
        <v>49</v>
      </c>
      <c r="D48" s="1">
        <v>35</v>
      </c>
      <c r="E48" s="1">
        <v>20</v>
      </c>
      <c r="F48" s="1">
        <v>19</v>
      </c>
      <c r="G48" s="1">
        <v>61</v>
      </c>
      <c r="H48" s="1">
        <v>29</v>
      </c>
      <c r="J48" s="1">
        <v>35</v>
      </c>
    </row>
    <row r="49" spans="1:8" x14ac:dyDescent="0.2">
      <c r="A49" s="1">
        <v>11</v>
      </c>
      <c r="B49" s="1">
        <v>229</v>
      </c>
      <c r="C49" s="1">
        <v>45</v>
      </c>
      <c r="D49" s="1">
        <v>33</v>
      </c>
      <c r="E49" s="1">
        <v>20</v>
      </c>
      <c r="F49" s="1">
        <v>19</v>
      </c>
      <c r="G49" s="1">
        <v>59</v>
      </c>
      <c r="H49" s="1">
        <v>27</v>
      </c>
    </row>
    <row r="50" spans="1:8" x14ac:dyDescent="0.2">
      <c r="A50" s="1">
        <v>11</v>
      </c>
      <c r="B50" s="1">
        <v>229</v>
      </c>
      <c r="C50" s="1">
        <v>45</v>
      </c>
      <c r="D50" s="1">
        <v>31</v>
      </c>
      <c r="E50" s="1">
        <v>19</v>
      </c>
      <c r="F50" s="1">
        <v>19</v>
      </c>
      <c r="G50" s="1">
        <v>58</v>
      </c>
      <c r="H50" s="1">
        <v>27</v>
      </c>
    </row>
    <row r="51" spans="1:8" x14ac:dyDescent="0.2">
      <c r="A51" s="1">
        <v>11</v>
      </c>
      <c r="B51" s="1">
        <v>229</v>
      </c>
      <c r="C51" s="1">
        <v>46</v>
      </c>
      <c r="D51" s="1">
        <v>32</v>
      </c>
      <c r="E51" s="1">
        <v>19</v>
      </c>
      <c r="F51" s="1">
        <v>19</v>
      </c>
      <c r="G51" s="1">
        <v>61</v>
      </c>
      <c r="H51" s="1">
        <v>27</v>
      </c>
    </row>
    <row r="52" spans="1:8" x14ac:dyDescent="0.2">
      <c r="A52" s="1">
        <v>11</v>
      </c>
      <c r="B52" s="1">
        <v>229</v>
      </c>
      <c r="C52" s="1">
        <v>50</v>
      </c>
      <c r="D52" s="1">
        <v>35</v>
      </c>
      <c r="E52" s="1">
        <v>21</v>
      </c>
      <c r="F52" s="1">
        <v>20</v>
      </c>
      <c r="G52" s="1">
        <v>61</v>
      </c>
      <c r="H52" s="1">
        <v>29</v>
      </c>
    </row>
    <row r="53" spans="1:8" x14ac:dyDescent="0.2">
      <c r="A53" s="1">
        <v>11</v>
      </c>
      <c r="B53" s="1">
        <v>229</v>
      </c>
      <c r="C53" s="1">
        <v>46</v>
      </c>
      <c r="D53" s="1">
        <v>33</v>
      </c>
      <c r="E53" s="1">
        <v>20</v>
      </c>
      <c r="F53" s="1">
        <v>19</v>
      </c>
      <c r="G53" s="1">
        <v>60</v>
      </c>
      <c r="H53" s="1">
        <v>28</v>
      </c>
    </row>
    <row r="54" spans="1:8" x14ac:dyDescent="0.2">
      <c r="A54" s="1">
        <v>11</v>
      </c>
      <c r="B54" s="1">
        <v>229</v>
      </c>
      <c r="C54" s="1">
        <v>50</v>
      </c>
      <c r="D54" s="1">
        <v>34</v>
      </c>
      <c r="E54" s="1">
        <v>19</v>
      </c>
      <c r="F54" s="1">
        <v>20</v>
      </c>
      <c r="G54" s="1">
        <v>61</v>
      </c>
      <c r="H54" s="1">
        <v>29</v>
      </c>
    </row>
    <row r="55" spans="1:8" x14ac:dyDescent="0.2">
      <c r="A55" s="1">
        <v>11</v>
      </c>
      <c r="B55" s="1">
        <v>230</v>
      </c>
      <c r="C55" s="1">
        <v>48</v>
      </c>
      <c r="D55" s="1">
        <v>33</v>
      </c>
      <c r="E55" s="1">
        <v>21</v>
      </c>
      <c r="F55" s="1">
        <v>20</v>
      </c>
      <c r="G55" s="1">
        <v>60</v>
      </c>
      <c r="H55" s="1">
        <v>28</v>
      </c>
    </row>
    <row r="56" spans="1:8" x14ac:dyDescent="0.2">
      <c r="A56" s="1">
        <v>11</v>
      </c>
      <c r="B56" s="1">
        <v>230</v>
      </c>
      <c r="C56" s="1">
        <v>51</v>
      </c>
      <c r="D56" s="1">
        <v>37</v>
      </c>
      <c r="E56" s="1">
        <v>21</v>
      </c>
      <c r="F56" s="1">
        <v>21</v>
      </c>
      <c r="G56" s="1">
        <v>63</v>
      </c>
      <c r="H56" s="1">
        <v>29</v>
      </c>
    </row>
    <row r="57" spans="1:8" x14ac:dyDescent="0.2">
      <c r="A57" s="1">
        <v>11</v>
      </c>
      <c r="B57" s="1">
        <v>231</v>
      </c>
      <c r="C57" s="1">
        <v>51</v>
      </c>
      <c r="D57" s="1">
        <v>35</v>
      </c>
      <c r="E57" s="1">
        <v>21</v>
      </c>
      <c r="F57" s="1">
        <v>21</v>
      </c>
      <c r="G57" s="1">
        <v>63</v>
      </c>
      <c r="H57" s="1">
        <v>29</v>
      </c>
    </row>
    <row r="58" spans="1:8" x14ac:dyDescent="0.2">
      <c r="A58" s="1">
        <v>11</v>
      </c>
      <c r="B58" s="1">
        <v>231</v>
      </c>
      <c r="C58" s="1">
        <v>50</v>
      </c>
      <c r="D58" s="1">
        <v>35</v>
      </c>
      <c r="E58" s="1">
        <v>22</v>
      </c>
      <c r="F58" s="1">
        <v>21</v>
      </c>
      <c r="G58" s="1">
        <v>64</v>
      </c>
      <c r="H58" s="1">
        <v>30</v>
      </c>
    </row>
    <row r="59" spans="1:8" x14ac:dyDescent="0.2">
      <c r="A59" s="1">
        <v>11</v>
      </c>
      <c r="B59" s="1">
        <v>231</v>
      </c>
      <c r="C59" s="1">
        <v>47</v>
      </c>
      <c r="D59" s="1">
        <v>33</v>
      </c>
      <c r="E59" s="1">
        <v>19</v>
      </c>
      <c r="F59" s="1">
        <v>19</v>
      </c>
      <c r="G59" s="1">
        <v>59</v>
      </c>
      <c r="H59" s="1">
        <v>28</v>
      </c>
    </row>
    <row r="60" spans="1:8" x14ac:dyDescent="0.2">
      <c r="A60" s="1">
        <v>11</v>
      </c>
      <c r="B60" s="1">
        <v>231</v>
      </c>
      <c r="C60" s="1">
        <v>48</v>
      </c>
      <c r="D60" s="1">
        <v>33</v>
      </c>
      <c r="E60" s="1">
        <v>19</v>
      </c>
      <c r="F60" s="1">
        <v>19</v>
      </c>
      <c r="G60" s="1">
        <v>60</v>
      </c>
      <c r="H60" s="1">
        <v>28</v>
      </c>
    </row>
    <row r="61" spans="1:8" x14ac:dyDescent="0.2">
      <c r="A61" s="1">
        <v>11</v>
      </c>
      <c r="B61" s="1">
        <v>232</v>
      </c>
      <c r="C61" s="1">
        <v>49</v>
      </c>
      <c r="D61" s="1">
        <v>35</v>
      </c>
      <c r="E61" s="1">
        <v>18</v>
      </c>
      <c r="F61" s="1">
        <v>19</v>
      </c>
      <c r="G61" s="1">
        <v>62</v>
      </c>
      <c r="H61" s="1">
        <v>31</v>
      </c>
    </row>
    <row r="62" spans="1:8" x14ac:dyDescent="0.2">
      <c r="A62" s="1">
        <v>11</v>
      </c>
      <c r="B62" s="1">
        <v>232</v>
      </c>
      <c r="C62" s="1">
        <v>50</v>
      </c>
      <c r="D62" s="1">
        <v>35</v>
      </c>
      <c r="E62" s="1">
        <v>21</v>
      </c>
      <c r="F62" s="1">
        <v>20</v>
      </c>
      <c r="G62" s="1">
        <v>61</v>
      </c>
      <c r="H62" s="1">
        <v>29</v>
      </c>
    </row>
    <row r="63" spans="1:8" x14ac:dyDescent="0.2">
      <c r="A63" s="1">
        <v>11</v>
      </c>
      <c r="B63" s="1">
        <v>232</v>
      </c>
      <c r="C63" s="1">
        <v>49</v>
      </c>
      <c r="D63" s="1">
        <v>36</v>
      </c>
      <c r="E63" s="1">
        <v>19</v>
      </c>
      <c r="F63" s="1">
        <v>20</v>
      </c>
      <c r="G63" s="1">
        <v>63</v>
      </c>
      <c r="H63" s="1">
        <v>29</v>
      </c>
    </row>
    <row r="64" spans="1:8" x14ac:dyDescent="0.2">
      <c r="A64" s="1">
        <v>11</v>
      </c>
      <c r="B64" s="1">
        <v>232</v>
      </c>
      <c r="C64" s="1">
        <v>47</v>
      </c>
      <c r="D64" s="1">
        <v>32</v>
      </c>
      <c r="E64" s="1">
        <v>19</v>
      </c>
      <c r="F64" s="1">
        <v>19</v>
      </c>
      <c r="G64" s="1">
        <v>63</v>
      </c>
      <c r="H64" s="1">
        <v>28</v>
      </c>
    </row>
    <row r="65" spans="1:8" x14ac:dyDescent="0.2">
      <c r="A65" s="1">
        <v>11</v>
      </c>
      <c r="B65" s="1">
        <v>233</v>
      </c>
      <c r="C65" s="1">
        <v>46</v>
      </c>
      <c r="D65" s="1">
        <v>34</v>
      </c>
      <c r="E65" s="1">
        <v>20</v>
      </c>
      <c r="F65" s="1">
        <v>20</v>
      </c>
      <c r="G65" s="1">
        <v>60</v>
      </c>
      <c r="H65" s="1">
        <v>27</v>
      </c>
    </row>
    <row r="66" spans="1:8" x14ac:dyDescent="0.2">
      <c r="A66" s="1">
        <v>11</v>
      </c>
      <c r="B66" s="1">
        <v>233</v>
      </c>
      <c r="C66" s="1">
        <v>46</v>
      </c>
      <c r="D66" s="1">
        <v>32</v>
      </c>
      <c r="E66" s="1">
        <v>20</v>
      </c>
      <c r="F66" s="1">
        <v>20</v>
      </c>
      <c r="G66" s="1">
        <v>60</v>
      </c>
      <c r="H66" s="1">
        <v>28</v>
      </c>
    </row>
    <row r="67" spans="1:8" x14ac:dyDescent="0.2">
      <c r="A67" s="1">
        <v>11</v>
      </c>
      <c r="B67" s="1">
        <v>233</v>
      </c>
      <c r="C67" s="1">
        <v>50</v>
      </c>
      <c r="D67" s="1">
        <v>35</v>
      </c>
      <c r="E67" s="1">
        <v>20</v>
      </c>
      <c r="F67" s="1">
        <v>20</v>
      </c>
      <c r="G67" s="1">
        <v>64</v>
      </c>
      <c r="H67" s="1">
        <v>30</v>
      </c>
    </row>
    <row r="68" spans="1:8" x14ac:dyDescent="0.2">
      <c r="A68" s="1">
        <v>11</v>
      </c>
      <c r="B68" s="1">
        <v>234</v>
      </c>
      <c r="C68" s="1">
        <v>53</v>
      </c>
      <c r="D68" s="1">
        <v>39</v>
      </c>
      <c r="E68" s="1">
        <v>20</v>
      </c>
      <c r="F68" s="1">
        <v>20</v>
      </c>
      <c r="G68" s="1">
        <v>66</v>
      </c>
      <c r="H68" s="1">
        <v>31</v>
      </c>
    </row>
    <row r="69" spans="1:8" x14ac:dyDescent="0.2">
      <c r="A69" s="1">
        <v>11</v>
      </c>
      <c r="B69" s="1">
        <v>234</v>
      </c>
      <c r="C69" s="1">
        <v>50</v>
      </c>
      <c r="D69" s="1">
        <v>36</v>
      </c>
      <c r="E69" s="1">
        <v>21</v>
      </c>
      <c r="F69" s="1">
        <v>21</v>
      </c>
      <c r="G69" s="1">
        <v>61</v>
      </c>
      <c r="H69" s="1">
        <v>30</v>
      </c>
    </row>
    <row r="70" spans="1:8" x14ac:dyDescent="0.2">
      <c r="A70" s="1">
        <v>11</v>
      </c>
      <c r="B70" s="1">
        <v>234</v>
      </c>
      <c r="C70" s="1">
        <v>46</v>
      </c>
      <c r="D70" s="1">
        <v>33</v>
      </c>
      <c r="E70" s="1">
        <v>21</v>
      </c>
      <c r="F70" s="1">
        <v>19</v>
      </c>
      <c r="G70" s="1">
        <v>63</v>
      </c>
      <c r="H70" s="1">
        <v>29</v>
      </c>
    </row>
    <row r="71" spans="1:8" x14ac:dyDescent="0.2">
      <c r="A71" s="1">
        <v>11</v>
      </c>
      <c r="B71" s="1">
        <v>235</v>
      </c>
      <c r="C71" s="1">
        <v>48</v>
      </c>
      <c r="D71" s="1">
        <v>33</v>
      </c>
      <c r="E71" s="1">
        <v>20</v>
      </c>
      <c r="F71" s="1">
        <v>19</v>
      </c>
      <c r="G71" s="1">
        <v>60</v>
      </c>
      <c r="H71" s="1">
        <v>28</v>
      </c>
    </row>
    <row r="72" spans="1:8" x14ac:dyDescent="0.2">
      <c r="A72" s="1">
        <v>11</v>
      </c>
      <c r="B72" s="1">
        <v>235</v>
      </c>
      <c r="C72" s="1">
        <v>48</v>
      </c>
      <c r="D72" s="1">
        <v>35</v>
      </c>
      <c r="E72" s="1">
        <v>19</v>
      </c>
      <c r="F72" s="1">
        <v>19</v>
      </c>
      <c r="G72" s="1">
        <v>63</v>
      </c>
      <c r="H72" s="1">
        <v>29</v>
      </c>
    </row>
    <row r="73" spans="1:8" x14ac:dyDescent="0.2">
      <c r="A73" s="1">
        <v>11</v>
      </c>
      <c r="B73" s="1">
        <v>235</v>
      </c>
      <c r="C73" s="1">
        <v>52</v>
      </c>
      <c r="D73" s="1">
        <v>36</v>
      </c>
      <c r="E73" s="1">
        <v>21</v>
      </c>
      <c r="F73" s="1">
        <v>21</v>
      </c>
      <c r="G73" s="1">
        <v>64</v>
      </c>
      <c r="H73" s="1">
        <v>29</v>
      </c>
    </row>
    <row r="74" spans="1:8" x14ac:dyDescent="0.2">
      <c r="A74" s="1">
        <v>11</v>
      </c>
      <c r="B74" s="1">
        <v>236</v>
      </c>
      <c r="C74" s="1">
        <v>50</v>
      </c>
      <c r="D74" s="1">
        <v>34</v>
      </c>
      <c r="E74" s="1">
        <v>20</v>
      </c>
      <c r="F74" s="1">
        <v>20</v>
      </c>
      <c r="G74" s="1">
        <v>63</v>
      </c>
      <c r="H74" s="1">
        <v>29</v>
      </c>
    </row>
    <row r="75" spans="1:8" x14ac:dyDescent="0.2">
      <c r="A75" s="1">
        <v>11</v>
      </c>
      <c r="B75" s="1">
        <v>236</v>
      </c>
      <c r="C75" s="1">
        <v>48</v>
      </c>
      <c r="D75" s="1">
        <v>32</v>
      </c>
      <c r="E75" s="1">
        <v>20</v>
      </c>
      <c r="F75" s="1">
        <v>19</v>
      </c>
      <c r="G75" s="1">
        <v>60</v>
      </c>
      <c r="H75" s="1">
        <v>28</v>
      </c>
    </row>
    <row r="76" spans="1:8" x14ac:dyDescent="0.2">
      <c r="A76" s="1">
        <v>11</v>
      </c>
      <c r="B76" s="1">
        <v>236</v>
      </c>
      <c r="C76" s="1">
        <v>50</v>
      </c>
      <c r="D76" s="1">
        <v>34</v>
      </c>
      <c r="E76" s="1">
        <v>20</v>
      </c>
      <c r="F76" s="1">
        <v>20</v>
      </c>
      <c r="G76" s="1">
        <v>63</v>
      </c>
      <c r="H76" s="1">
        <v>30</v>
      </c>
    </row>
    <row r="77" spans="1:8" x14ac:dyDescent="0.2">
      <c r="A77" s="1">
        <v>11</v>
      </c>
      <c r="B77" s="1">
        <v>236</v>
      </c>
      <c r="C77" s="1">
        <v>47</v>
      </c>
      <c r="D77" s="1">
        <v>34</v>
      </c>
      <c r="E77" s="1">
        <v>19</v>
      </c>
      <c r="F77" s="1">
        <v>19</v>
      </c>
      <c r="G77" s="1">
        <v>61</v>
      </c>
      <c r="H77" s="1">
        <v>29</v>
      </c>
    </row>
    <row r="78" spans="1:8" x14ac:dyDescent="0.2">
      <c r="A78" s="1">
        <v>11</v>
      </c>
      <c r="B78" s="1">
        <v>236</v>
      </c>
      <c r="C78" s="1">
        <v>51</v>
      </c>
      <c r="D78" s="1">
        <v>35</v>
      </c>
      <c r="E78" s="1">
        <v>20</v>
      </c>
      <c r="F78" s="1">
        <v>20</v>
      </c>
      <c r="G78" s="1">
        <v>64</v>
      </c>
      <c r="H78" s="1">
        <v>29</v>
      </c>
    </row>
    <row r="79" spans="1:8" x14ac:dyDescent="0.2">
      <c r="A79" s="1">
        <v>11</v>
      </c>
      <c r="B79" s="1">
        <v>237</v>
      </c>
      <c r="C79" s="1">
        <v>49</v>
      </c>
      <c r="D79" s="1">
        <v>35</v>
      </c>
      <c r="E79" s="1">
        <v>20</v>
      </c>
      <c r="F79" s="1">
        <v>22</v>
      </c>
      <c r="G79" s="1">
        <v>61</v>
      </c>
      <c r="H79" s="1">
        <v>27</v>
      </c>
    </row>
    <row r="80" spans="1:8" x14ac:dyDescent="0.2">
      <c r="A80" s="1">
        <v>11</v>
      </c>
      <c r="B80" s="1">
        <v>237</v>
      </c>
      <c r="C80" s="1">
        <v>51</v>
      </c>
      <c r="D80" s="1">
        <v>35</v>
      </c>
      <c r="E80" s="1">
        <v>21</v>
      </c>
      <c r="F80" s="1">
        <v>20</v>
      </c>
      <c r="G80" s="1">
        <v>65</v>
      </c>
      <c r="H80" s="1">
        <v>30</v>
      </c>
    </row>
    <row r="81" spans="1:8" x14ac:dyDescent="0.2">
      <c r="A81" s="1">
        <v>11</v>
      </c>
      <c r="B81" s="1">
        <v>237</v>
      </c>
      <c r="C81" s="1">
        <v>50</v>
      </c>
      <c r="D81" s="1">
        <v>36</v>
      </c>
      <c r="E81" s="1">
        <v>21</v>
      </c>
      <c r="F81" s="1">
        <v>20</v>
      </c>
      <c r="G81" s="1">
        <v>66</v>
      </c>
      <c r="H81" s="1">
        <v>31</v>
      </c>
    </row>
    <row r="82" spans="1:8" x14ac:dyDescent="0.2">
      <c r="A82" s="1">
        <v>11</v>
      </c>
      <c r="B82" s="1">
        <v>237</v>
      </c>
      <c r="C82" s="1">
        <v>49</v>
      </c>
      <c r="D82" s="1">
        <v>34</v>
      </c>
      <c r="E82" s="1">
        <v>21</v>
      </c>
      <c r="F82" s="1">
        <v>20</v>
      </c>
      <c r="G82" s="1">
        <v>63</v>
      </c>
      <c r="H82" s="1">
        <v>29</v>
      </c>
    </row>
    <row r="83" spans="1:8" x14ac:dyDescent="0.2">
      <c r="A83" s="1">
        <v>11</v>
      </c>
      <c r="B83" s="1">
        <v>238</v>
      </c>
      <c r="C83" s="1">
        <v>48</v>
      </c>
      <c r="D83" s="1">
        <v>35</v>
      </c>
      <c r="E83" s="1">
        <v>20</v>
      </c>
      <c r="F83" s="1">
        <v>20</v>
      </c>
      <c r="G83" s="1">
        <v>62</v>
      </c>
      <c r="H83" s="1">
        <v>29</v>
      </c>
    </row>
    <row r="84" spans="1:8" x14ac:dyDescent="0.2">
      <c r="A84" s="1">
        <v>11</v>
      </c>
      <c r="B84" s="1">
        <v>238</v>
      </c>
      <c r="C84" s="1">
        <v>49</v>
      </c>
      <c r="D84" s="1">
        <v>35</v>
      </c>
      <c r="E84" s="1">
        <v>20</v>
      </c>
      <c r="F84" s="1">
        <v>20</v>
      </c>
      <c r="G84" s="1">
        <v>66</v>
      </c>
      <c r="H84" s="1">
        <v>30</v>
      </c>
    </row>
    <row r="85" spans="1:8" x14ac:dyDescent="0.2">
      <c r="A85" s="1">
        <v>11</v>
      </c>
      <c r="B85" s="1">
        <v>238</v>
      </c>
      <c r="C85" s="1">
        <v>49</v>
      </c>
      <c r="D85" s="1">
        <v>34</v>
      </c>
      <c r="E85" s="1">
        <v>20</v>
      </c>
      <c r="F85" s="1">
        <v>20</v>
      </c>
      <c r="G85" s="1">
        <v>64</v>
      </c>
      <c r="H85" s="1">
        <v>28</v>
      </c>
    </row>
    <row r="86" spans="1:8" x14ac:dyDescent="0.2">
      <c r="A86" s="1">
        <v>11</v>
      </c>
      <c r="B86" s="1">
        <v>239</v>
      </c>
      <c r="C86" s="1">
        <v>50</v>
      </c>
      <c r="D86" s="1">
        <v>35</v>
      </c>
      <c r="E86" s="1">
        <v>21</v>
      </c>
      <c r="F86" s="1">
        <v>20</v>
      </c>
      <c r="G86" s="1">
        <v>63</v>
      </c>
      <c r="H86" s="1">
        <v>29</v>
      </c>
    </row>
    <row r="87" spans="1:8" x14ac:dyDescent="0.2">
      <c r="A87" s="1">
        <v>11</v>
      </c>
      <c r="B87" s="1">
        <v>239</v>
      </c>
      <c r="C87" s="1">
        <v>49</v>
      </c>
      <c r="D87" s="1">
        <v>35</v>
      </c>
      <c r="E87" s="1">
        <v>21</v>
      </c>
      <c r="F87" s="1">
        <v>21</v>
      </c>
      <c r="G87" s="1">
        <v>63</v>
      </c>
      <c r="H87" s="1">
        <v>29</v>
      </c>
    </row>
    <row r="88" spans="1:8" x14ac:dyDescent="0.2">
      <c r="A88" s="1">
        <v>11</v>
      </c>
      <c r="B88" s="1">
        <v>239</v>
      </c>
      <c r="C88" s="1">
        <v>52</v>
      </c>
      <c r="D88" s="1">
        <v>39</v>
      </c>
      <c r="E88" s="1">
        <v>20</v>
      </c>
      <c r="F88" s="1">
        <v>20</v>
      </c>
      <c r="G88" s="1">
        <v>60</v>
      </c>
      <c r="H88" s="1">
        <v>29</v>
      </c>
    </row>
    <row r="89" spans="1:8" x14ac:dyDescent="0.2">
      <c r="A89" s="1">
        <v>11</v>
      </c>
      <c r="B89" s="1">
        <v>239</v>
      </c>
      <c r="C89" s="1">
        <v>52</v>
      </c>
      <c r="D89" s="1">
        <v>38</v>
      </c>
      <c r="E89" s="1">
        <v>22</v>
      </c>
      <c r="F89" s="1">
        <v>22</v>
      </c>
      <c r="G89" s="1">
        <v>66</v>
      </c>
      <c r="H89" s="1">
        <v>32</v>
      </c>
    </row>
    <row r="90" spans="1:8" x14ac:dyDescent="0.2">
      <c r="A90" s="1">
        <v>11</v>
      </c>
      <c r="B90" s="1">
        <v>239</v>
      </c>
      <c r="C90" s="1">
        <v>51</v>
      </c>
      <c r="D90" s="1">
        <v>36</v>
      </c>
      <c r="E90" s="1">
        <v>21</v>
      </c>
      <c r="F90" s="1">
        <v>21</v>
      </c>
      <c r="G90" s="1">
        <v>66</v>
      </c>
      <c r="H90" s="1">
        <v>31</v>
      </c>
    </row>
    <row r="91" spans="1:8" x14ac:dyDescent="0.2">
      <c r="A91" s="1">
        <v>11</v>
      </c>
      <c r="B91" s="1">
        <v>240</v>
      </c>
      <c r="C91" s="1">
        <v>49</v>
      </c>
      <c r="D91" s="1">
        <v>34</v>
      </c>
      <c r="E91" s="1">
        <v>21</v>
      </c>
      <c r="F91" s="1">
        <v>22</v>
      </c>
      <c r="G91" s="1">
        <v>61</v>
      </c>
      <c r="H91" s="1">
        <v>30</v>
      </c>
    </row>
    <row r="92" spans="1:8" x14ac:dyDescent="0.2">
      <c r="A92" s="1">
        <v>11</v>
      </c>
      <c r="B92" s="1">
        <v>240</v>
      </c>
      <c r="C92" s="1">
        <v>53</v>
      </c>
      <c r="D92" s="1">
        <v>35</v>
      </c>
      <c r="E92" s="1">
        <v>20</v>
      </c>
      <c r="F92" s="1">
        <v>20</v>
      </c>
      <c r="G92" s="1">
        <v>62</v>
      </c>
      <c r="H92" s="1">
        <v>30</v>
      </c>
    </row>
    <row r="93" spans="1:8" x14ac:dyDescent="0.2">
      <c r="A93" s="1">
        <v>11</v>
      </c>
      <c r="B93" s="1">
        <v>241</v>
      </c>
      <c r="C93" s="1">
        <v>52</v>
      </c>
      <c r="D93" s="1">
        <v>35</v>
      </c>
      <c r="E93" s="1">
        <v>21</v>
      </c>
      <c r="F93" s="1">
        <v>21</v>
      </c>
      <c r="G93" s="1">
        <v>65</v>
      </c>
      <c r="H93" s="1">
        <v>30</v>
      </c>
    </row>
    <row r="94" spans="1:8" x14ac:dyDescent="0.2">
      <c r="A94" s="1">
        <v>11</v>
      </c>
      <c r="B94" s="1">
        <v>241</v>
      </c>
      <c r="C94" s="1">
        <v>51</v>
      </c>
      <c r="D94" s="1">
        <v>35</v>
      </c>
      <c r="E94" s="1">
        <v>19</v>
      </c>
      <c r="F94" s="1">
        <v>20</v>
      </c>
      <c r="G94" s="1">
        <v>62</v>
      </c>
      <c r="H94" s="1">
        <v>29</v>
      </c>
    </row>
    <row r="95" spans="1:8" x14ac:dyDescent="0.2">
      <c r="A95" s="1">
        <v>11</v>
      </c>
      <c r="B95" s="1">
        <v>242</v>
      </c>
      <c r="C95" s="1">
        <v>54</v>
      </c>
      <c r="D95" s="1">
        <v>36</v>
      </c>
      <c r="E95" s="1">
        <v>23</v>
      </c>
      <c r="F95" s="1">
        <v>20</v>
      </c>
      <c r="G95" s="1">
        <v>67</v>
      </c>
      <c r="H95" s="1">
        <v>32</v>
      </c>
    </row>
    <row r="96" spans="1:8" x14ac:dyDescent="0.2">
      <c r="A96" s="1">
        <v>11</v>
      </c>
      <c r="B96" s="1">
        <v>244</v>
      </c>
      <c r="C96" s="1">
        <v>50</v>
      </c>
      <c r="D96" s="1">
        <v>35</v>
      </c>
      <c r="E96" s="1">
        <v>20</v>
      </c>
      <c r="F96" s="1">
        <v>21</v>
      </c>
      <c r="G96" s="1">
        <v>63</v>
      </c>
      <c r="H96" s="1">
        <v>29</v>
      </c>
    </row>
    <row r="97" spans="1:8" x14ac:dyDescent="0.2">
      <c r="A97" s="1">
        <v>11</v>
      </c>
      <c r="B97" s="1">
        <v>245</v>
      </c>
      <c r="C97" s="1">
        <v>50</v>
      </c>
      <c r="D97" s="1">
        <v>34</v>
      </c>
      <c r="E97" s="1">
        <v>19</v>
      </c>
      <c r="F97" s="1">
        <v>20</v>
      </c>
      <c r="G97" s="1">
        <v>60</v>
      </c>
      <c r="H97" s="1">
        <v>30</v>
      </c>
    </row>
    <row r="98" spans="1:8" x14ac:dyDescent="0.2">
      <c r="A98" s="1">
        <v>11</v>
      </c>
      <c r="B98" s="1">
        <v>252</v>
      </c>
      <c r="C98" s="1">
        <v>53</v>
      </c>
      <c r="D98" s="1">
        <v>36</v>
      </c>
      <c r="E98" s="1">
        <v>22</v>
      </c>
      <c r="F98" s="1">
        <v>22</v>
      </c>
      <c r="G98" s="1">
        <v>66</v>
      </c>
      <c r="H98" s="1">
        <v>30</v>
      </c>
    </row>
    <row r="99" spans="1:8" x14ac:dyDescent="0.2">
      <c r="A99" s="1">
        <v>11</v>
      </c>
      <c r="B99" s="1">
        <v>252</v>
      </c>
      <c r="C99" s="1">
        <v>50</v>
      </c>
      <c r="D99" s="1">
        <v>36</v>
      </c>
      <c r="E99" s="1">
        <v>21</v>
      </c>
      <c r="F99" s="1">
        <v>20</v>
      </c>
      <c r="G99" s="1">
        <v>65</v>
      </c>
      <c r="H99" s="1">
        <v>29</v>
      </c>
    </row>
    <row r="100" spans="1:8" x14ac:dyDescent="0.2">
      <c r="A100" s="1">
        <v>11</v>
      </c>
      <c r="B100" s="1">
        <v>253</v>
      </c>
      <c r="C100" s="1">
        <v>54</v>
      </c>
      <c r="D100" s="1">
        <v>37</v>
      </c>
      <c r="E100" s="1">
        <v>21</v>
      </c>
      <c r="F100" s="1">
        <v>22</v>
      </c>
      <c r="G100" s="1">
        <v>70</v>
      </c>
      <c r="H100" s="1">
        <v>32</v>
      </c>
    </row>
    <row r="101" spans="1:8" x14ac:dyDescent="0.2">
      <c r="A101" s="1">
        <v>16</v>
      </c>
      <c r="B101" s="1">
        <v>212</v>
      </c>
      <c r="C101" s="1">
        <v>45</v>
      </c>
      <c r="D101" s="1">
        <v>32</v>
      </c>
      <c r="E101" s="1">
        <v>19</v>
      </c>
      <c r="F101" s="1">
        <v>18</v>
      </c>
      <c r="G101" s="1">
        <v>59</v>
      </c>
      <c r="H101" s="1">
        <v>27</v>
      </c>
    </row>
    <row r="102" spans="1:8" x14ac:dyDescent="0.2">
      <c r="A102" s="1">
        <v>16</v>
      </c>
      <c r="B102" s="1">
        <v>215</v>
      </c>
      <c r="C102" s="1">
        <v>42</v>
      </c>
      <c r="D102" s="1">
        <v>29</v>
      </c>
      <c r="E102" s="1">
        <v>17</v>
      </c>
      <c r="F102" s="1">
        <v>18</v>
      </c>
      <c r="G102" s="1">
        <v>53</v>
      </c>
      <c r="H102" s="1">
        <v>25</v>
      </c>
    </row>
    <row r="103" spans="1:8" x14ac:dyDescent="0.2">
      <c r="A103" s="1">
        <v>16</v>
      </c>
      <c r="B103" s="1">
        <v>216</v>
      </c>
      <c r="C103" s="1">
        <v>47</v>
      </c>
      <c r="D103" s="1">
        <v>36</v>
      </c>
      <c r="E103" s="1">
        <v>21</v>
      </c>
      <c r="F103" s="1">
        <v>19</v>
      </c>
      <c r="G103" s="1">
        <v>59</v>
      </c>
      <c r="H103" s="1">
        <v>28</v>
      </c>
    </row>
    <row r="104" spans="1:8" x14ac:dyDescent="0.2">
      <c r="A104" s="1">
        <v>16</v>
      </c>
      <c r="B104" s="1">
        <v>216</v>
      </c>
      <c r="C104" s="1">
        <v>47</v>
      </c>
      <c r="D104" s="1">
        <v>34</v>
      </c>
      <c r="E104" s="1">
        <v>19</v>
      </c>
      <c r="F104" s="1">
        <v>18</v>
      </c>
      <c r="G104" s="1">
        <v>58</v>
      </c>
      <c r="H104" s="1">
        <v>27</v>
      </c>
    </row>
    <row r="105" spans="1:8" x14ac:dyDescent="0.2">
      <c r="A105" s="1">
        <v>16</v>
      </c>
      <c r="B105" s="1">
        <v>216</v>
      </c>
      <c r="C105" s="1">
        <v>45</v>
      </c>
      <c r="D105" s="1">
        <v>31</v>
      </c>
      <c r="E105" s="1">
        <v>18</v>
      </c>
      <c r="F105" s="1">
        <v>18</v>
      </c>
      <c r="G105" s="1">
        <v>58</v>
      </c>
      <c r="H105" s="1">
        <v>27</v>
      </c>
    </row>
    <row r="106" spans="1:8" x14ac:dyDescent="0.2">
      <c r="A106" s="1">
        <v>16</v>
      </c>
      <c r="B106" s="1">
        <v>217</v>
      </c>
      <c r="C106" s="1">
        <v>44</v>
      </c>
      <c r="D106" s="1">
        <v>32</v>
      </c>
      <c r="E106" s="1">
        <v>20</v>
      </c>
      <c r="F106" s="1">
        <v>19</v>
      </c>
      <c r="G106" s="1">
        <v>58</v>
      </c>
      <c r="H106" s="1">
        <v>28</v>
      </c>
    </row>
    <row r="107" spans="1:8" x14ac:dyDescent="0.2">
      <c r="A107" s="1">
        <v>16</v>
      </c>
      <c r="B107" s="1">
        <v>217</v>
      </c>
      <c r="C107" s="1">
        <v>46</v>
      </c>
      <c r="D107" s="1">
        <v>35</v>
      </c>
      <c r="E107" s="1">
        <v>19</v>
      </c>
      <c r="F107" s="1">
        <v>18</v>
      </c>
      <c r="G107" s="1">
        <v>60</v>
      </c>
      <c r="H107" s="1">
        <v>28</v>
      </c>
    </row>
    <row r="108" spans="1:8" x14ac:dyDescent="0.2">
      <c r="A108" s="1">
        <v>16</v>
      </c>
      <c r="B108" s="1">
        <v>217</v>
      </c>
      <c r="C108" s="1">
        <v>47</v>
      </c>
      <c r="D108" s="1">
        <v>33</v>
      </c>
      <c r="E108" s="1">
        <v>20</v>
      </c>
      <c r="F108" s="1">
        <v>19</v>
      </c>
      <c r="G108" s="1">
        <v>59</v>
      </c>
      <c r="H108" s="1">
        <v>29</v>
      </c>
    </row>
    <row r="109" spans="1:8" x14ac:dyDescent="0.2">
      <c r="A109" s="1">
        <v>16</v>
      </c>
      <c r="B109" s="1">
        <v>217</v>
      </c>
      <c r="C109" s="1">
        <v>46</v>
      </c>
      <c r="D109" s="1">
        <v>33</v>
      </c>
      <c r="E109" s="1">
        <v>20</v>
      </c>
      <c r="F109" s="1">
        <v>18</v>
      </c>
      <c r="G109" s="1">
        <v>58</v>
      </c>
      <c r="H109" s="1">
        <v>29</v>
      </c>
    </row>
    <row r="110" spans="1:8" x14ac:dyDescent="0.2">
      <c r="A110" s="1">
        <v>16</v>
      </c>
      <c r="B110" s="1">
        <v>218</v>
      </c>
      <c r="C110" s="1">
        <v>45</v>
      </c>
      <c r="D110" s="1">
        <v>33</v>
      </c>
      <c r="E110" s="1">
        <v>19</v>
      </c>
      <c r="F110" s="1">
        <v>19</v>
      </c>
      <c r="G110" s="1">
        <v>58</v>
      </c>
      <c r="H110" s="1">
        <v>27</v>
      </c>
    </row>
    <row r="111" spans="1:8" x14ac:dyDescent="0.2">
      <c r="A111" s="1">
        <v>16</v>
      </c>
      <c r="B111" s="1">
        <v>219</v>
      </c>
      <c r="C111" s="1">
        <v>43</v>
      </c>
      <c r="D111" s="1">
        <v>31</v>
      </c>
      <c r="E111" s="1">
        <v>19</v>
      </c>
      <c r="F111" s="1">
        <v>18</v>
      </c>
      <c r="G111" s="1">
        <v>55</v>
      </c>
      <c r="H111" s="1">
        <v>26</v>
      </c>
    </row>
    <row r="112" spans="1:8" x14ac:dyDescent="0.2">
      <c r="A112" s="1">
        <v>16</v>
      </c>
      <c r="B112" s="1">
        <v>220</v>
      </c>
      <c r="C112" s="1">
        <v>45</v>
      </c>
      <c r="D112" s="1">
        <v>32</v>
      </c>
      <c r="E112" s="1">
        <v>20</v>
      </c>
      <c r="F112" s="1">
        <v>19</v>
      </c>
      <c r="G112" s="1">
        <v>59</v>
      </c>
      <c r="H112" s="1">
        <v>28</v>
      </c>
    </row>
    <row r="113" spans="1:8" x14ac:dyDescent="0.2">
      <c r="A113" s="1">
        <v>16</v>
      </c>
      <c r="B113" s="1">
        <v>221</v>
      </c>
      <c r="C113" s="1">
        <v>46</v>
      </c>
      <c r="D113" s="1">
        <v>32</v>
      </c>
      <c r="E113" s="1">
        <v>18</v>
      </c>
      <c r="F113" s="1">
        <v>18</v>
      </c>
      <c r="G113" s="1">
        <v>55</v>
      </c>
      <c r="H113" s="1">
        <v>26</v>
      </c>
    </row>
    <row r="114" spans="1:8" x14ac:dyDescent="0.2">
      <c r="A114" s="1">
        <v>16</v>
      </c>
      <c r="B114" s="1">
        <v>222</v>
      </c>
      <c r="C114" s="1">
        <v>45</v>
      </c>
      <c r="D114" s="1">
        <v>33</v>
      </c>
      <c r="E114" s="1">
        <v>18</v>
      </c>
      <c r="F114" s="1">
        <v>18</v>
      </c>
      <c r="G114" s="1">
        <v>61</v>
      </c>
      <c r="H114" s="1">
        <v>29</v>
      </c>
    </row>
    <row r="115" spans="1:8" x14ac:dyDescent="0.2">
      <c r="A115" s="1">
        <v>16</v>
      </c>
      <c r="B115" s="1">
        <v>222</v>
      </c>
      <c r="C115" s="1">
        <v>43</v>
      </c>
      <c r="D115" s="1">
        <v>32</v>
      </c>
      <c r="E115" s="1">
        <v>18</v>
      </c>
      <c r="F115" s="1">
        <v>19</v>
      </c>
      <c r="G115" s="1">
        <v>58</v>
      </c>
      <c r="H115" s="1">
        <v>28</v>
      </c>
    </row>
    <row r="116" spans="1:8" x14ac:dyDescent="0.2">
      <c r="A116" s="1">
        <v>16</v>
      </c>
      <c r="B116" s="1">
        <v>222</v>
      </c>
      <c r="C116" s="1">
        <v>48</v>
      </c>
      <c r="D116" s="1">
        <v>34</v>
      </c>
      <c r="E116" s="1">
        <v>20</v>
      </c>
      <c r="F116" s="1">
        <v>19</v>
      </c>
      <c r="G116" s="1">
        <v>62</v>
      </c>
      <c r="H116" s="1">
        <v>28</v>
      </c>
    </row>
    <row r="117" spans="1:8" x14ac:dyDescent="0.2">
      <c r="A117" s="1">
        <v>16</v>
      </c>
      <c r="B117" s="1">
        <v>222</v>
      </c>
      <c r="C117" s="1">
        <v>45</v>
      </c>
      <c r="D117" s="1">
        <v>32</v>
      </c>
      <c r="E117" s="1">
        <v>19</v>
      </c>
      <c r="F117" s="1">
        <v>18</v>
      </c>
      <c r="G117" s="1">
        <v>56</v>
      </c>
      <c r="H117" s="1">
        <v>26</v>
      </c>
    </row>
    <row r="118" spans="1:8" x14ac:dyDescent="0.2">
      <c r="A118" s="1">
        <v>16</v>
      </c>
      <c r="B118" s="1">
        <v>222</v>
      </c>
      <c r="C118" s="1">
        <v>48</v>
      </c>
      <c r="D118" s="1">
        <v>36</v>
      </c>
      <c r="E118" s="1">
        <v>21</v>
      </c>
      <c r="F118" s="1">
        <v>19</v>
      </c>
      <c r="G118" s="1">
        <v>62</v>
      </c>
      <c r="H118" s="1">
        <v>30</v>
      </c>
    </row>
    <row r="119" spans="1:8" x14ac:dyDescent="0.2">
      <c r="A119" s="1">
        <v>16</v>
      </c>
      <c r="B119" s="1">
        <v>222</v>
      </c>
      <c r="C119" s="1">
        <v>47</v>
      </c>
      <c r="D119" s="1">
        <v>33</v>
      </c>
      <c r="E119" s="1">
        <v>21</v>
      </c>
      <c r="F119" s="1">
        <v>19</v>
      </c>
      <c r="G119" s="1">
        <v>20</v>
      </c>
      <c r="H119" s="1">
        <v>28</v>
      </c>
    </row>
    <row r="120" spans="1:8" x14ac:dyDescent="0.2">
      <c r="A120" s="1">
        <v>16</v>
      </c>
      <c r="B120" s="1">
        <v>223</v>
      </c>
      <c r="C120" s="1">
        <v>48</v>
      </c>
      <c r="D120" s="1">
        <v>32</v>
      </c>
      <c r="E120" s="1">
        <v>20</v>
      </c>
      <c r="F120" s="1">
        <v>19</v>
      </c>
      <c r="G120" s="1">
        <v>59</v>
      </c>
      <c r="H120" s="1">
        <v>28</v>
      </c>
    </row>
    <row r="121" spans="1:8" x14ac:dyDescent="0.2">
      <c r="A121" s="1">
        <v>16</v>
      </c>
      <c r="B121" s="1">
        <v>223</v>
      </c>
      <c r="C121" s="1">
        <v>47</v>
      </c>
      <c r="D121" s="1">
        <v>33</v>
      </c>
      <c r="E121" s="1">
        <v>20</v>
      </c>
      <c r="F121" s="1">
        <v>19</v>
      </c>
      <c r="G121" s="1">
        <v>59</v>
      </c>
      <c r="H121" s="1">
        <v>27</v>
      </c>
    </row>
    <row r="122" spans="1:8" x14ac:dyDescent="0.2">
      <c r="A122" s="1">
        <v>16</v>
      </c>
      <c r="B122" s="1">
        <v>223</v>
      </c>
      <c r="C122" s="1">
        <v>47</v>
      </c>
      <c r="D122" s="1">
        <v>33</v>
      </c>
      <c r="E122" s="1">
        <v>20</v>
      </c>
      <c r="F122" s="1">
        <v>20</v>
      </c>
      <c r="G122" s="1">
        <v>60</v>
      </c>
      <c r="H122" s="1">
        <v>28</v>
      </c>
    </row>
    <row r="123" spans="1:8" x14ac:dyDescent="0.2">
      <c r="A123" s="1">
        <v>16</v>
      </c>
      <c r="B123" s="1">
        <v>223</v>
      </c>
      <c r="C123" s="1">
        <v>46</v>
      </c>
      <c r="D123" s="1">
        <v>32</v>
      </c>
      <c r="E123" s="1">
        <v>20</v>
      </c>
      <c r="F123" s="1">
        <v>20</v>
      </c>
      <c r="G123" s="1">
        <v>58</v>
      </c>
      <c r="H123" s="1">
        <v>28</v>
      </c>
    </row>
    <row r="124" spans="1:8" x14ac:dyDescent="0.2">
      <c r="A124" s="1">
        <v>16</v>
      </c>
      <c r="B124" s="1">
        <v>224</v>
      </c>
      <c r="C124" s="1">
        <v>48</v>
      </c>
      <c r="D124" s="1">
        <v>32</v>
      </c>
      <c r="E124" s="1">
        <v>19</v>
      </c>
      <c r="F124" s="1">
        <v>19</v>
      </c>
      <c r="G124" s="1">
        <v>61</v>
      </c>
      <c r="H124" s="1">
        <v>28</v>
      </c>
    </row>
    <row r="125" spans="1:8" x14ac:dyDescent="0.2">
      <c r="A125" s="1">
        <v>16</v>
      </c>
      <c r="B125" s="1">
        <v>224</v>
      </c>
      <c r="C125" s="1">
        <v>42</v>
      </c>
      <c r="D125" s="1">
        <v>30</v>
      </c>
      <c r="E125" s="1">
        <v>18</v>
      </c>
      <c r="F125" s="1">
        <v>20</v>
      </c>
      <c r="G125" s="1">
        <v>53</v>
      </c>
      <c r="H125" s="1">
        <v>24</v>
      </c>
    </row>
    <row r="126" spans="1:8" x14ac:dyDescent="0.2">
      <c r="A126" s="1">
        <v>16</v>
      </c>
      <c r="B126" s="1">
        <v>224</v>
      </c>
      <c r="C126" s="1">
        <v>47</v>
      </c>
      <c r="D126" s="1">
        <v>33</v>
      </c>
      <c r="E126" s="1">
        <v>20</v>
      </c>
      <c r="F126" s="1">
        <v>20</v>
      </c>
      <c r="G126" s="1">
        <v>58</v>
      </c>
      <c r="H126" s="1">
        <v>28</v>
      </c>
    </row>
    <row r="127" spans="1:8" x14ac:dyDescent="0.2">
      <c r="A127" s="1">
        <v>16</v>
      </c>
      <c r="B127" s="1">
        <v>224</v>
      </c>
      <c r="C127" s="1">
        <v>47</v>
      </c>
      <c r="D127" s="1">
        <v>34</v>
      </c>
      <c r="E127" s="1">
        <v>18</v>
      </c>
      <c r="F127" s="1">
        <v>18</v>
      </c>
      <c r="G127" s="1">
        <v>56</v>
      </c>
      <c r="H127" s="1">
        <v>27</v>
      </c>
    </row>
    <row r="128" spans="1:8" x14ac:dyDescent="0.2">
      <c r="A128" s="1">
        <v>16</v>
      </c>
      <c r="B128" s="1">
        <v>224</v>
      </c>
      <c r="C128" s="1">
        <v>50</v>
      </c>
      <c r="D128" s="1">
        <v>35</v>
      </c>
      <c r="E128" s="1">
        <v>20</v>
      </c>
      <c r="F128" s="1">
        <v>19</v>
      </c>
      <c r="G128" s="1">
        <v>61</v>
      </c>
      <c r="H128" s="1">
        <v>29</v>
      </c>
    </row>
    <row r="129" spans="1:8" x14ac:dyDescent="0.2">
      <c r="A129" s="1">
        <v>16</v>
      </c>
      <c r="B129" s="1">
        <v>225</v>
      </c>
      <c r="C129" s="1">
        <v>46</v>
      </c>
      <c r="D129" s="1">
        <v>33</v>
      </c>
      <c r="E129" s="1">
        <v>19</v>
      </c>
      <c r="F129" s="1">
        <v>19</v>
      </c>
      <c r="G129" s="1">
        <v>60</v>
      </c>
      <c r="H129" s="1">
        <v>28</v>
      </c>
    </row>
    <row r="130" spans="1:8" x14ac:dyDescent="0.2">
      <c r="A130" s="1">
        <v>16</v>
      </c>
      <c r="B130" s="1">
        <v>225</v>
      </c>
      <c r="C130" s="1">
        <v>48</v>
      </c>
      <c r="D130" s="1">
        <v>33</v>
      </c>
      <c r="E130" s="1">
        <v>20</v>
      </c>
      <c r="F130" s="1">
        <v>19</v>
      </c>
      <c r="G130" s="1">
        <v>60</v>
      </c>
      <c r="H130" s="1">
        <v>28</v>
      </c>
    </row>
    <row r="131" spans="1:8" x14ac:dyDescent="0.2">
      <c r="A131" s="1">
        <v>16</v>
      </c>
      <c r="B131" s="1">
        <v>225</v>
      </c>
      <c r="C131" s="1">
        <v>50</v>
      </c>
      <c r="D131" s="1">
        <v>34</v>
      </c>
      <c r="E131" s="1">
        <v>20</v>
      </c>
      <c r="F131" s="1">
        <v>20</v>
      </c>
      <c r="G131" s="1">
        <v>61</v>
      </c>
      <c r="H131" s="1">
        <v>28</v>
      </c>
    </row>
    <row r="132" spans="1:8" x14ac:dyDescent="0.2">
      <c r="A132" s="1">
        <v>16</v>
      </c>
      <c r="B132" s="1">
        <v>225</v>
      </c>
      <c r="C132" s="1">
        <v>47</v>
      </c>
      <c r="D132" s="1">
        <v>33</v>
      </c>
      <c r="E132" s="1">
        <v>19</v>
      </c>
      <c r="F132" s="1">
        <v>19</v>
      </c>
      <c r="G132" s="1">
        <v>60</v>
      </c>
      <c r="H132" s="1">
        <v>27</v>
      </c>
    </row>
    <row r="133" spans="1:8" x14ac:dyDescent="0.2">
      <c r="A133" s="1">
        <v>16</v>
      </c>
      <c r="B133" s="1">
        <v>225</v>
      </c>
      <c r="C133" s="1">
        <v>43</v>
      </c>
      <c r="D133" s="1">
        <v>31</v>
      </c>
      <c r="E133" s="1">
        <v>19</v>
      </c>
      <c r="F133" s="1">
        <v>18</v>
      </c>
      <c r="G133" s="1">
        <v>55</v>
      </c>
      <c r="H133" s="1">
        <v>27</v>
      </c>
    </row>
    <row r="134" spans="1:8" x14ac:dyDescent="0.2">
      <c r="A134" s="1">
        <v>16</v>
      </c>
      <c r="B134" s="1">
        <v>226</v>
      </c>
      <c r="C134" s="1">
        <v>45</v>
      </c>
      <c r="D134" s="1">
        <v>33</v>
      </c>
      <c r="E134" s="1">
        <v>19</v>
      </c>
      <c r="F134" s="1">
        <v>18</v>
      </c>
      <c r="G134" s="1">
        <v>57</v>
      </c>
      <c r="H134" s="1">
        <v>29</v>
      </c>
    </row>
    <row r="135" spans="1:8" x14ac:dyDescent="0.2">
      <c r="A135" s="1">
        <v>16</v>
      </c>
      <c r="B135" s="1">
        <v>226</v>
      </c>
      <c r="C135" s="1">
        <v>45</v>
      </c>
      <c r="D135" s="1">
        <v>34</v>
      </c>
      <c r="E135" s="1">
        <v>18</v>
      </c>
      <c r="F135" s="1">
        <v>18</v>
      </c>
      <c r="G135" s="1">
        <v>62</v>
      </c>
      <c r="H135" s="1">
        <v>29</v>
      </c>
    </row>
    <row r="136" spans="1:8" x14ac:dyDescent="0.2">
      <c r="A136" s="1">
        <v>16</v>
      </c>
      <c r="B136" s="1">
        <v>229</v>
      </c>
      <c r="C136" s="1">
        <v>47</v>
      </c>
      <c r="D136" s="1">
        <v>33</v>
      </c>
      <c r="E136" s="1">
        <v>20</v>
      </c>
      <c r="F136" s="1">
        <v>20</v>
      </c>
      <c r="G136" s="1">
        <v>59</v>
      </c>
      <c r="H136" s="1">
        <v>30</v>
      </c>
    </row>
    <row r="137" spans="1:8" x14ac:dyDescent="0.2">
      <c r="A137" s="1">
        <v>16</v>
      </c>
      <c r="B137" s="1">
        <v>229</v>
      </c>
      <c r="C137" s="1">
        <v>48</v>
      </c>
      <c r="D137" s="1">
        <v>35</v>
      </c>
      <c r="E137" s="1">
        <v>18</v>
      </c>
      <c r="F137" s="1">
        <v>18</v>
      </c>
      <c r="G137" s="1">
        <v>62</v>
      </c>
      <c r="H137" s="1">
        <v>29</v>
      </c>
    </row>
    <row r="138" spans="1:8" x14ac:dyDescent="0.2">
      <c r="A138" s="1">
        <v>16</v>
      </c>
      <c r="B138" s="1">
        <v>229</v>
      </c>
      <c r="C138" s="1">
        <v>48</v>
      </c>
      <c r="D138" s="1">
        <v>35</v>
      </c>
      <c r="E138" s="1">
        <v>20</v>
      </c>
      <c r="F138" s="1">
        <v>19</v>
      </c>
      <c r="G138" s="1">
        <v>59</v>
      </c>
      <c r="H138" s="1">
        <v>29</v>
      </c>
    </row>
    <row r="139" spans="1:8" x14ac:dyDescent="0.2">
      <c r="A139" s="1">
        <v>16</v>
      </c>
      <c r="B139" s="1">
        <v>230</v>
      </c>
      <c r="C139" s="1">
        <v>44</v>
      </c>
      <c r="D139" s="1">
        <v>34</v>
      </c>
      <c r="E139" s="1">
        <v>18</v>
      </c>
      <c r="F139" s="1">
        <v>23</v>
      </c>
      <c r="G139" s="1">
        <v>60</v>
      </c>
      <c r="H139" s="1">
        <v>27</v>
      </c>
    </row>
    <row r="140" spans="1:8" x14ac:dyDescent="0.2">
      <c r="A140" s="1">
        <v>16</v>
      </c>
      <c r="B140" s="1">
        <v>231</v>
      </c>
      <c r="C140" s="1">
        <v>50</v>
      </c>
      <c r="D140" s="1">
        <v>37</v>
      </c>
      <c r="E140" s="1">
        <v>20</v>
      </c>
      <c r="F140" s="1">
        <v>19</v>
      </c>
      <c r="G140" s="1">
        <v>65</v>
      </c>
      <c r="H140" s="1">
        <v>30</v>
      </c>
    </row>
    <row r="141" spans="1:8" x14ac:dyDescent="0.2">
      <c r="A141" s="1">
        <v>16</v>
      </c>
      <c r="B141" s="1">
        <v>231</v>
      </c>
      <c r="C141" s="1">
        <v>48</v>
      </c>
      <c r="D141" s="1">
        <v>35</v>
      </c>
      <c r="E141" s="1">
        <v>20</v>
      </c>
      <c r="F141" s="1">
        <v>19</v>
      </c>
      <c r="G141" s="1">
        <v>61</v>
      </c>
      <c r="H141" s="1">
        <v>28</v>
      </c>
    </row>
    <row r="142" spans="1:8" x14ac:dyDescent="0.2">
      <c r="A142" s="1">
        <v>16</v>
      </c>
      <c r="B142" s="1">
        <v>231</v>
      </c>
      <c r="C142" s="1">
        <v>50</v>
      </c>
      <c r="D142" s="1">
        <v>35</v>
      </c>
      <c r="E142" s="1">
        <v>21</v>
      </c>
      <c r="F142" s="1">
        <v>20</v>
      </c>
      <c r="G142" s="1">
        <v>63</v>
      </c>
      <c r="H142" s="1">
        <v>29</v>
      </c>
    </row>
    <row r="143" spans="1:8" x14ac:dyDescent="0.2">
      <c r="A143" s="1">
        <v>16</v>
      </c>
      <c r="B143" s="1">
        <v>231</v>
      </c>
      <c r="C143" s="1">
        <v>48</v>
      </c>
      <c r="D143" s="1">
        <v>33</v>
      </c>
      <c r="E143" s="1">
        <v>19</v>
      </c>
      <c r="F143" s="1">
        <v>19</v>
      </c>
      <c r="G143" s="1">
        <v>59</v>
      </c>
      <c r="H143" s="1">
        <v>28</v>
      </c>
    </row>
    <row r="144" spans="1:8" x14ac:dyDescent="0.2">
      <c r="A144" s="1">
        <v>16</v>
      </c>
      <c r="B144" s="1">
        <v>236</v>
      </c>
      <c r="C144" s="1">
        <v>42</v>
      </c>
      <c r="D144" s="1">
        <v>32</v>
      </c>
      <c r="E144" s="1">
        <v>18</v>
      </c>
      <c r="F144" s="1">
        <v>23</v>
      </c>
      <c r="G144" s="1">
        <v>56</v>
      </c>
      <c r="H144" s="1">
        <v>27</v>
      </c>
    </row>
    <row r="145" spans="1:8" x14ac:dyDescent="0.2">
      <c r="A145" s="1">
        <v>16</v>
      </c>
      <c r="B145" s="1">
        <v>236</v>
      </c>
      <c r="C145" s="1">
        <v>47</v>
      </c>
      <c r="D145" s="1">
        <v>34</v>
      </c>
      <c r="E145" s="1">
        <v>19</v>
      </c>
      <c r="F145" s="1">
        <v>19</v>
      </c>
      <c r="G145" s="1">
        <v>61</v>
      </c>
      <c r="H145" s="1">
        <v>29</v>
      </c>
    </row>
    <row r="146" spans="1:8" x14ac:dyDescent="0.2">
      <c r="A146" s="1">
        <v>16</v>
      </c>
      <c r="B146" s="1">
        <v>242</v>
      </c>
      <c r="C146" s="1">
        <v>44</v>
      </c>
      <c r="D146" s="1">
        <v>33</v>
      </c>
      <c r="E146" s="1">
        <v>18</v>
      </c>
      <c r="F146" s="1">
        <v>19</v>
      </c>
      <c r="G146" s="1">
        <v>58</v>
      </c>
      <c r="H146" s="1">
        <v>27</v>
      </c>
    </row>
    <row r="147" spans="1:8" x14ac:dyDescent="0.2">
      <c r="A147" s="1">
        <v>19</v>
      </c>
      <c r="B147" s="1">
        <v>215</v>
      </c>
      <c r="C147" s="1">
        <v>44</v>
      </c>
      <c r="D147" s="1">
        <v>32</v>
      </c>
      <c r="E147" s="1">
        <v>20</v>
      </c>
      <c r="F147" s="1">
        <v>18</v>
      </c>
      <c r="G147" s="1">
        <v>59</v>
      </c>
      <c r="H147" s="1">
        <v>27</v>
      </c>
    </row>
    <row r="148" spans="1:8" x14ac:dyDescent="0.2">
      <c r="A148" s="1">
        <v>19</v>
      </c>
      <c r="B148" s="1">
        <v>217</v>
      </c>
      <c r="C148" s="1">
        <v>46</v>
      </c>
      <c r="D148" s="1">
        <v>32</v>
      </c>
      <c r="E148" s="1">
        <v>19</v>
      </c>
      <c r="F148" s="1">
        <v>18</v>
      </c>
      <c r="G148" s="1">
        <v>57</v>
      </c>
      <c r="H148" s="1">
        <v>26</v>
      </c>
    </row>
    <row r="149" spans="1:8" x14ac:dyDescent="0.2">
      <c r="A149" s="1">
        <v>19</v>
      </c>
      <c r="B149" s="1">
        <v>218</v>
      </c>
      <c r="C149" s="1">
        <v>45</v>
      </c>
      <c r="D149" s="1">
        <v>32</v>
      </c>
      <c r="E149" s="1">
        <v>18</v>
      </c>
      <c r="F149" s="1">
        <v>17</v>
      </c>
      <c r="G149" s="1">
        <v>58</v>
      </c>
      <c r="H149" s="1">
        <v>27</v>
      </c>
    </row>
    <row r="150" spans="1:8" x14ac:dyDescent="0.2">
      <c r="A150" s="1">
        <v>19</v>
      </c>
      <c r="B150" s="1">
        <v>218</v>
      </c>
      <c r="C150" s="1">
        <v>46</v>
      </c>
      <c r="D150" s="1">
        <v>34</v>
      </c>
      <c r="E150" s="1">
        <v>19</v>
      </c>
      <c r="F150" s="1">
        <v>19</v>
      </c>
      <c r="G150" s="1">
        <v>59</v>
      </c>
      <c r="H150" s="1">
        <v>27</v>
      </c>
    </row>
    <row r="151" spans="1:8" x14ac:dyDescent="0.2">
      <c r="A151" s="1">
        <v>19</v>
      </c>
      <c r="B151" s="1">
        <v>219</v>
      </c>
      <c r="C151" s="1">
        <v>46</v>
      </c>
      <c r="D151" s="1">
        <v>32</v>
      </c>
      <c r="E151" s="1">
        <v>20</v>
      </c>
      <c r="F151" s="1">
        <v>19</v>
      </c>
      <c r="G151" s="1">
        <v>58</v>
      </c>
      <c r="H151" s="1">
        <v>28</v>
      </c>
    </row>
    <row r="152" spans="1:8" x14ac:dyDescent="0.2">
      <c r="A152" s="1">
        <v>19</v>
      </c>
      <c r="B152" s="1">
        <v>220</v>
      </c>
      <c r="C152" s="1">
        <v>45</v>
      </c>
      <c r="D152" s="1">
        <v>32</v>
      </c>
      <c r="E152" s="1">
        <v>19</v>
      </c>
      <c r="F152" s="1">
        <v>19</v>
      </c>
      <c r="G152" s="1">
        <v>56</v>
      </c>
      <c r="H152" s="1">
        <v>27</v>
      </c>
    </row>
    <row r="153" spans="1:8" x14ac:dyDescent="0.2">
      <c r="A153" s="1">
        <v>19</v>
      </c>
      <c r="B153" s="1">
        <v>220</v>
      </c>
      <c r="C153" s="1">
        <v>45</v>
      </c>
      <c r="D153" s="1">
        <v>33</v>
      </c>
      <c r="E153" s="1">
        <v>18</v>
      </c>
      <c r="F153" s="1">
        <v>18</v>
      </c>
      <c r="G153" s="1">
        <v>59</v>
      </c>
      <c r="H153" s="1">
        <v>28</v>
      </c>
    </row>
    <row r="154" spans="1:8" x14ac:dyDescent="0.2">
      <c r="A154" s="1">
        <v>19</v>
      </c>
      <c r="B154" s="1">
        <v>220</v>
      </c>
      <c r="C154" s="1">
        <v>46</v>
      </c>
      <c r="D154" s="1">
        <v>42</v>
      </c>
      <c r="E154" s="1">
        <v>20</v>
      </c>
      <c r="F154" s="1">
        <v>18</v>
      </c>
      <c r="G154" s="1">
        <v>60</v>
      </c>
      <c r="H154" s="1">
        <v>27</v>
      </c>
    </row>
    <row r="155" spans="1:8" x14ac:dyDescent="0.2">
      <c r="A155" s="1">
        <v>19</v>
      </c>
      <c r="B155" s="1">
        <v>220</v>
      </c>
      <c r="C155" s="1">
        <v>45</v>
      </c>
      <c r="D155" s="1">
        <v>32</v>
      </c>
      <c r="E155" s="1">
        <v>17</v>
      </c>
      <c r="F155" s="1">
        <v>18</v>
      </c>
      <c r="G155" s="1">
        <v>57</v>
      </c>
      <c r="H155" s="1">
        <v>26</v>
      </c>
    </row>
    <row r="156" spans="1:8" x14ac:dyDescent="0.2">
      <c r="A156" s="1">
        <v>19</v>
      </c>
      <c r="B156" s="1">
        <v>221</v>
      </c>
      <c r="C156" s="1">
        <v>48</v>
      </c>
      <c r="D156" s="1">
        <v>33</v>
      </c>
      <c r="E156" s="1">
        <v>18</v>
      </c>
      <c r="F156" s="1">
        <v>19</v>
      </c>
      <c r="G156" s="1">
        <v>58</v>
      </c>
      <c r="H156" s="1">
        <v>27</v>
      </c>
    </row>
    <row r="157" spans="1:8" x14ac:dyDescent="0.2">
      <c r="A157" s="1">
        <v>19</v>
      </c>
      <c r="B157" s="1">
        <v>222</v>
      </c>
      <c r="C157" s="1">
        <v>47</v>
      </c>
      <c r="D157" s="1">
        <v>32</v>
      </c>
      <c r="E157" s="1">
        <v>19</v>
      </c>
      <c r="F157" s="1">
        <v>19</v>
      </c>
      <c r="G157" s="1">
        <v>58</v>
      </c>
      <c r="H157" s="1">
        <v>28</v>
      </c>
    </row>
    <row r="158" spans="1:8" x14ac:dyDescent="0.2">
      <c r="A158" s="1">
        <v>19</v>
      </c>
      <c r="B158" s="1">
        <v>222</v>
      </c>
      <c r="C158" s="1">
        <v>46</v>
      </c>
      <c r="D158" s="1">
        <v>33</v>
      </c>
      <c r="E158" s="1">
        <v>19</v>
      </c>
      <c r="F158" s="1">
        <v>18</v>
      </c>
      <c r="G158" s="1">
        <v>57</v>
      </c>
      <c r="H158" s="1">
        <v>28</v>
      </c>
    </row>
    <row r="159" spans="1:8" x14ac:dyDescent="0.2">
      <c r="A159" s="1">
        <v>19</v>
      </c>
      <c r="B159" s="1">
        <v>223</v>
      </c>
      <c r="C159" s="1">
        <v>46</v>
      </c>
      <c r="D159" s="1">
        <v>34</v>
      </c>
      <c r="E159" s="1">
        <v>19</v>
      </c>
      <c r="F159" s="1">
        <v>19</v>
      </c>
      <c r="G159" s="1">
        <v>60</v>
      </c>
      <c r="H159" s="1">
        <v>28</v>
      </c>
    </row>
    <row r="160" spans="1:8" x14ac:dyDescent="0.2">
      <c r="A160" s="1">
        <v>19</v>
      </c>
      <c r="B160" s="1">
        <v>223</v>
      </c>
      <c r="C160" s="1">
        <v>44</v>
      </c>
      <c r="D160" s="1">
        <v>32</v>
      </c>
      <c r="E160" s="1">
        <v>18</v>
      </c>
      <c r="F160" s="1">
        <v>19</v>
      </c>
      <c r="G160" s="1">
        <v>57</v>
      </c>
      <c r="H160" s="1">
        <v>27</v>
      </c>
    </row>
    <row r="161" spans="1:8" x14ac:dyDescent="0.2">
      <c r="A161" s="1">
        <v>19</v>
      </c>
      <c r="B161" s="1">
        <v>224</v>
      </c>
      <c r="C161" s="1">
        <v>48</v>
      </c>
      <c r="D161" s="1">
        <v>33</v>
      </c>
      <c r="E161" s="1">
        <v>20</v>
      </c>
      <c r="F161" s="1">
        <v>20</v>
      </c>
      <c r="G161" s="1">
        <v>59</v>
      </c>
      <c r="H161" s="1">
        <v>27</v>
      </c>
    </row>
    <row r="162" spans="1:8" x14ac:dyDescent="0.2">
      <c r="A162" s="1">
        <v>19</v>
      </c>
      <c r="B162" s="1">
        <v>224</v>
      </c>
      <c r="C162" s="1">
        <v>47</v>
      </c>
      <c r="D162" s="1">
        <v>32</v>
      </c>
      <c r="E162" s="1">
        <v>19</v>
      </c>
      <c r="F162" s="1">
        <v>19</v>
      </c>
      <c r="G162" s="1">
        <v>56</v>
      </c>
      <c r="H162" s="1">
        <v>26</v>
      </c>
    </row>
    <row r="163" spans="1:8" x14ac:dyDescent="0.2">
      <c r="A163" s="1">
        <v>19</v>
      </c>
      <c r="B163" s="1">
        <v>225</v>
      </c>
      <c r="C163" s="1">
        <v>44</v>
      </c>
      <c r="D163" s="1">
        <v>32</v>
      </c>
      <c r="E163" s="1">
        <v>18</v>
      </c>
      <c r="F163" s="1">
        <v>19</v>
      </c>
      <c r="G163" s="1">
        <v>57</v>
      </c>
      <c r="H163" s="1">
        <v>26</v>
      </c>
    </row>
    <row r="164" spans="1:8" x14ac:dyDescent="0.2">
      <c r="A164" s="1">
        <v>19</v>
      </c>
      <c r="B164" s="1">
        <v>226</v>
      </c>
      <c r="C164" s="1">
        <v>46</v>
      </c>
      <c r="D164" s="1">
        <v>33</v>
      </c>
      <c r="E164" s="1">
        <v>20</v>
      </c>
      <c r="F164" s="1">
        <v>20</v>
      </c>
      <c r="G164" s="1">
        <v>55</v>
      </c>
      <c r="H164" s="1">
        <v>27</v>
      </c>
    </row>
    <row r="165" spans="1:8" x14ac:dyDescent="0.2">
      <c r="A165" s="1">
        <v>19</v>
      </c>
      <c r="B165" s="1">
        <v>226</v>
      </c>
      <c r="C165" s="1">
        <v>49</v>
      </c>
      <c r="D165" s="1">
        <v>35</v>
      </c>
      <c r="E165" s="1">
        <v>20</v>
      </c>
      <c r="F165" s="1">
        <v>20</v>
      </c>
      <c r="G165" s="1">
        <v>61</v>
      </c>
      <c r="H165" s="1">
        <v>28</v>
      </c>
    </row>
    <row r="166" spans="1:8" x14ac:dyDescent="0.2">
      <c r="A166" s="1">
        <v>19</v>
      </c>
      <c r="B166" s="1">
        <v>227</v>
      </c>
      <c r="C166" s="1">
        <v>48</v>
      </c>
      <c r="D166" s="1">
        <v>33</v>
      </c>
      <c r="E166" s="1">
        <v>19</v>
      </c>
      <c r="F166" s="1">
        <v>18</v>
      </c>
      <c r="G166" s="1">
        <v>59</v>
      </c>
      <c r="H166" s="1">
        <v>29</v>
      </c>
    </row>
    <row r="167" spans="1:8" x14ac:dyDescent="0.2">
      <c r="A167" s="1">
        <v>19</v>
      </c>
      <c r="B167" s="1">
        <v>227</v>
      </c>
      <c r="C167" s="1">
        <v>45</v>
      </c>
      <c r="D167" s="1">
        <v>34</v>
      </c>
      <c r="E167" s="1">
        <v>19</v>
      </c>
      <c r="F167" s="1">
        <v>19</v>
      </c>
      <c r="G167" s="1">
        <v>59</v>
      </c>
      <c r="H167" s="1">
        <v>27</v>
      </c>
    </row>
    <row r="168" spans="1:8" x14ac:dyDescent="0.2">
      <c r="A168" s="1">
        <v>19</v>
      </c>
      <c r="B168" s="1">
        <v>227</v>
      </c>
      <c r="C168" s="1">
        <v>48</v>
      </c>
      <c r="D168" s="1">
        <v>34</v>
      </c>
      <c r="E168" s="1">
        <v>20</v>
      </c>
      <c r="F168" s="1">
        <v>20</v>
      </c>
      <c r="G168" s="1">
        <v>60</v>
      </c>
      <c r="H168" s="1">
        <v>29</v>
      </c>
    </row>
    <row r="169" spans="1:8" x14ac:dyDescent="0.2">
      <c r="A169" s="1">
        <v>19</v>
      </c>
      <c r="B169" s="1">
        <v>227</v>
      </c>
      <c r="C169" s="1">
        <v>48</v>
      </c>
      <c r="D169" s="1">
        <v>34</v>
      </c>
      <c r="E169" s="1">
        <v>20</v>
      </c>
      <c r="F169" s="1">
        <v>21</v>
      </c>
      <c r="G169" s="1">
        <v>61</v>
      </c>
      <c r="H169" s="1">
        <v>29</v>
      </c>
    </row>
    <row r="170" spans="1:8" x14ac:dyDescent="0.2">
      <c r="A170" s="1">
        <v>19</v>
      </c>
      <c r="B170" s="1">
        <v>228</v>
      </c>
      <c r="C170" s="1">
        <v>49</v>
      </c>
      <c r="D170" s="1">
        <v>33</v>
      </c>
      <c r="E170" s="1">
        <v>19</v>
      </c>
      <c r="F170" s="1">
        <v>19</v>
      </c>
      <c r="G170" s="1">
        <v>62</v>
      </c>
      <c r="H170" s="1">
        <v>28</v>
      </c>
    </row>
    <row r="171" spans="1:8" x14ac:dyDescent="0.2">
      <c r="A171" s="1">
        <v>19</v>
      </c>
      <c r="B171" s="1">
        <v>228</v>
      </c>
      <c r="C171" s="1">
        <v>48</v>
      </c>
      <c r="D171" s="1">
        <v>35</v>
      </c>
      <c r="E171" s="1">
        <v>21</v>
      </c>
      <c r="F171" s="1">
        <v>22</v>
      </c>
      <c r="G171" s="1">
        <v>61</v>
      </c>
      <c r="H171" s="1">
        <v>30</v>
      </c>
    </row>
    <row r="172" spans="1:8" x14ac:dyDescent="0.2">
      <c r="A172" s="1">
        <v>19</v>
      </c>
      <c r="B172" s="1">
        <v>228</v>
      </c>
      <c r="C172" s="1">
        <v>49</v>
      </c>
      <c r="D172" s="1">
        <v>32</v>
      </c>
      <c r="E172" s="1">
        <v>19</v>
      </c>
      <c r="F172" s="1">
        <v>19</v>
      </c>
      <c r="G172" s="1">
        <v>64</v>
      </c>
      <c r="H172" s="1">
        <v>30</v>
      </c>
    </row>
    <row r="173" spans="1:8" x14ac:dyDescent="0.2">
      <c r="A173" s="1">
        <v>19</v>
      </c>
      <c r="B173" s="1">
        <v>229</v>
      </c>
      <c r="C173" s="1">
        <v>47</v>
      </c>
      <c r="D173" s="1">
        <v>34</v>
      </c>
      <c r="E173" s="1">
        <v>21</v>
      </c>
      <c r="F173" s="1">
        <v>21</v>
      </c>
      <c r="G173" s="1">
        <v>60</v>
      </c>
      <c r="H173" s="1">
        <v>29</v>
      </c>
    </row>
    <row r="174" spans="1:8" x14ac:dyDescent="0.2">
      <c r="A174" s="1">
        <v>19</v>
      </c>
      <c r="B174" s="1">
        <v>229</v>
      </c>
      <c r="C174" s="1">
        <v>49</v>
      </c>
      <c r="D174" s="1">
        <v>33</v>
      </c>
      <c r="E174" s="1">
        <v>19</v>
      </c>
      <c r="F174" s="1">
        <v>19</v>
      </c>
      <c r="G174" s="1">
        <v>61</v>
      </c>
      <c r="H174" s="1">
        <v>29</v>
      </c>
    </row>
    <row r="175" spans="1:8" x14ac:dyDescent="0.2">
      <c r="A175" s="1">
        <v>19</v>
      </c>
      <c r="B175" s="1">
        <v>229</v>
      </c>
      <c r="C175" s="1">
        <v>46</v>
      </c>
      <c r="D175" s="1">
        <v>32</v>
      </c>
      <c r="E175" s="1">
        <v>19</v>
      </c>
      <c r="F175" s="1">
        <v>20</v>
      </c>
      <c r="G175" s="1">
        <v>56</v>
      </c>
      <c r="H175" s="1">
        <v>26</v>
      </c>
    </row>
    <row r="176" spans="1:8" x14ac:dyDescent="0.2">
      <c r="A176" s="1">
        <v>19</v>
      </c>
      <c r="B176" s="1">
        <v>229</v>
      </c>
      <c r="C176" s="1">
        <v>48</v>
      </c>
      <c r="D176" s="1">
        <v>33</v>
      </c>
      <c r="E176" s="1">
        <v>21</v>
      </c>
      <c r="F176" s="1">
        <v>20</v>
      </c>
      <c r="G176" s="1">
        <v>61</v>
      </c>
      <c r="H176" s="1">
        <v>28</v>
      </c>
    </row>
    <row r="177" spans="1:8" x14ac:dyDescent="0.2">
      <c r="A177" s="1">
        <v>19</v>
      </c>
      <c r="B177" s="1">
        <v>230</v>
      </c>
      <c r="C177" s="1">
        <v>48</v>
      </c>
      <c r="D177" s="1">
        <v>33</v>
      </c>
      <c r="E177" s="1">
        <v>20</v>
      </c>
      <c r="F177" s="1">
        <v>19</v>
      </c>
      <c r="G177" s="1">
        <v>60</v>
      </c>
      <c r="H177" s="1">
        <v>29</v>
      </c>
    </row>
    <row r="178" spans="1:8" x14ac:dyDescent="0.2">
      <c r="A178" s="1">
        <v>19</v>
      </c>
      <c r="B178" s="1">
        <v>231</v>
      </c>
      <c r="C178" s="1">
        <v>47</v>
      </c>
      <c r="D178" s="1">
        <v>32</v>
      </c>
      <c r="E178" s="1">
        <v>20</v>
      </c>
      <c r="F178" s="1">
        <v>19</v>
      </c>
      <c r="G178" s="1">
        <v>57</v>
      </c>
      <c r="H178" s="1">
        <v>28</v>
      </c>
    </row>
    <row r="179" spans="1:8" x14ac:dyDescent="0.2">
      <c r="A179" s="1">
        <v>19</v>
      </c>
      <c r="B179" s="1">
        <v>231</v>
      </c>
      <c r="C179" s="1">
        <v>52</v>
      </c>
      <c r="D179" s="1">
        <v>36</v>
      </c>
      <c r="E179" s="1">
        <v>20</v>
      </c>
      <c r="F179" s="1">
        <v>21</v>
      </c>
      <c r="G179" s="1">
        <v>63</v>
      </c>
      <c r="H179" s="1">
        <v>30</v>
      </c>
    </row>
    <row r="180" spans="1:8" x14ac:dyDescent="0.2">
      <c r="A180" s="1">
        <v>19</v>
      </c>
      <c r="B180" s="1">
        <v>231</v>
      </c>
      <c r="C180" s="1">
        <v>49</v>
      </c>
      <c r="D180" s="1">
        <v>33</v>
      </c>
      <c r="E180" s="1">
        <v>19</v>
      </c>
      <c r="F180" s="1">
        <v>19</v>
      </c>
      <c r="G180" s="1">
        <v>60</v>
      </c>
      <c r="H180" s="1">
        <v>27</v>
      </c>
    </row>
    <row r="181" spans="1:8" x14ac:dyDescent="0.2">
      <c r="A181" s="1">
        <v>19</v>
      </c>
      <c r="B181" s="1">
        <v>231</v>
      </c>
      <c r="C181" s="1">
        <v>47</v>
      </c>
      <c r="D181" s="1">
        <v>34</v>
      </c>
      <c r="E181" s="1">
        <v>20</v>
      </c>
      <c r="F181" s="1">
        <v>20</v>
      </c>
      <c r="G181" s="1">
        <v>61</v>
      </c>
      <c r="H181" s="1">
        <v>28</v>
      </c>
    </row>
    <row r="182" spans="1:8" x14ac:dyDescent="0.2">
      <c r="A182" s="1">
        <v>19</v>
      </c>
      <c r="B182" s="1">
        <v>231</v>
      </c>
      <c r="C182" s="1">
        <v>52</v>
      </c>
      <c r="D182" s="1">
        <v>34</v>
      </c>
      <c r="E182" s="1">
        <v>19</v>
      </c>
      <c r="F182" s="1">
        <v>18</v>
      </c>
      <c r="G182" s="1">
        <v>65</v>
      </c>
      <c r="H182" s="1">
        <v>29</v>
      </c>
    </row>
    <row r="183" spans="1:8" x14ac:dyDescent="0.2">
      <c r="A183" s="1">
        <v>19</v>
      </c>
      <c r="B183" s="1">
        <v>232</v>
      </c>
      <c r="C183" s="1">
        <v>51</v>
      </c>
      <c r="D183" s="1">
        <v>38</v>
      </c>
      <c r="E183" s="1">
        <v>21</v>
      </c>
      <c r="F183" s="1">
        <v>20</v>
      </c>
      <c r="G183" s="1">
        <v>63</v>
      </c>
      <c r="H183" s="1">
        <v>29</v>
      </c>
    </row>
    <row r="184" spans="1:8" x14ac:dyDescent="0.2">
      <c r="A184" s="1">
        <v>19</v>
      </c>
      <c r="B184" s="1">
        <v>232</v>
      </c>
      <c r="C184" s="1">
        <v>50</v>
      </c>
      <c r="D184" s="1">
        <v>34</v>
      </c>
      <c r="E184" s="1">
        <v>19</v>
      </c>
      <c r="F184" s="1">
        <v>19</v>
      </c>
      <c r="G184" s="1">
        <v>60</v>
      </c>
      <c r="H184" s="1">
        <v>29</v>
      </c>
    </row>
    <row r="185" spans="1:8" x14ac:dyDescent="0.2">
      <c r="A185" s="1">
        <v>19</v>
      </c>
      <c r="B185" s="1">
        <v>233</v>
      </c>
      <c r="C185" s="1">
        <v>44</v>
      </c>
      <c r="D185" s="1">
        <v>31</v>
      </c>
      <c r="E185" s="1">
        <v>18</v>
      </c>
      <c r="F185" s="1">
        <v>19</v>
      </c>
      <c r="G185" s="1">
        <v>57</v>
      </c>
      <c r="H185" s="1">
        <v>26</v>
      </c>
    </row>
    <row r="186" spans="1:8" x14ac:dyDescent="0.2">
      <c r="A186" s="1">
        <v>19</v>
      </c>
      <c r="B186" s="1">
        <v>233</v>
      </c>
      <c r="C186" s="1">
        <v>53</v>
      </c>
      <c r="D186" s="1">
        <v>35</v>
      </c>
      <c r="E186" s="1">
        <v>22</v>
      </c>
      <c r="F186" s="1">
        <v>21</v>
      </c>
      <c r="G186" s="1">
        <v>67</v>
      </c>
      <c r="H186" s="1">
        <v>30</v>
      </c>
    </row>
    <row r="187" spans="1:8" x14ac:dyDescent="0.2">
      <c r="A187" s="1">
        <v>19</v>
      </c>
      <c r="B187" s="1">
        <v>234</v>
      </c>
      <c r="C187" s="1">
        <v>50</v>
      </c>
      <c r="D187" s="1">
        <v>37</v>
      </c>
      <c r="E187" s="1">
        <v>20</v>
      </c>
      <c r="F187" s="1">
        <v>20</v>
      </c>
      <c r="G187" s="1">
        <v>61</v>
      </c>
      <c r="H187" s="1">
        <v>29</v>
      </c>
    </row>
    <row r="188" spans="1:8" x14ac:dyDescent="0.2">
      <c r="A188" s="1">
        <v>19</v>
      </c>
      <c r="B188" s="1">
        <v>235</v>
      </c>
      <c r="C188" s="1">
        <v>50</v>
      </c>
      <c r="D188" s="1">
        <v>36</v>
      </c>
      <c r="E188" s="1">
        <v>19</v>
      </c>
      <c r="F188" s="1">
        <v>19</v>
      </c>
      <c r="G188" s="1">
        <v>60</v>
      </c>
      <c r="H188" s="1">
        <v>28</v>
      </c>
    </row>
    <row r="189" spans="1:8" x14ac:dyDescent="0.2">
      <c r="A189" s="1">
        <v>19</v>
      </c>
      <c r="B189" s="1">
        <v>236</v>
      </c>
      <c r="C189" s="1">
        <v>52</v>
      </c>
      <c r="D189" s="1">
        <v>34</v>
      </c>
      <c r="E189" s="1">
        <v>19</v>
      </c>
      <c r="F189" s="1">
        <v>20</v>
      </c>
      <c r="G189" s="1">
        <v>62</v>
      </c>
      <c r="H189" s="1">
        <v>30</v>
      </c>
    </row>
    <row r="190" spans="1:8" x14ac:dyDescent="0.2">
      <c r="A190" s="1">
        <v>19</v>
      </c>
      <c r="B190" s="1">
        <v>237</v>
      </c>
      <c r="C190" s="1">
        <v>50</v>
      </c>
      <c r="D190" s="1">
        <v>36</v>
      </c>
      <c r="E190" s="1">
        <v>20</v>
      </c>
      <c r="F190" s="1">
        <v>20</v>
      </c>
      <c r="G190" s="1">
        <v>64</v>
      </c>
      <c r="H190" s="1">
        <v>30</v>
      </c>
    </row>
    <row r="191" spans="1:8" x14ac:dyDescent="0.2">
      <c r="A191" s="1">
        <v>19</v>
      </c>
      <c r="B191" s="1">
        <v>238</v>
      </c>
      <c r="C191" s="1">
        <v>51</v>
      </c>
      <c r="D191" s="1">
        <v>35</v>
      </c>
      <c r="E191" s="1">
        <v>22</v>
      </c>
      <c r="F191" s="1">
        <v>21</v>
      </c>
      <c r="G191" s="1">
        <v>64</v>
      </c>
      <c r="H191" s="1">
        <v>30</v>
      </c>
    </row>
    <row r="192" spans="1:8" x14ac:dyDescent="0.2">
      <c r="A192" s="1">
        <v>19</v>
      </c>
      <c r="B192" s="1">
        <v>239</v>
      </c>
      <c r="C192" s="1">
        <v>53</v>
      </c>
      <c r="D192" s="1">
        <v>36</v>
      </c>
      <c r="E192" s="1">
        <v>20</v>
      </c>
      <c r="F192" s="1">
        <v>20</v>
      </c>
      <c r="G192" s="1">
        <v>65</v>
      </c>
      <c r="H192" s="1">
        <v>31</v>
      </c>
    </row>
    <row r="193" spans="1:8" x14ac:dyDescent="0.2">
      <c r="A193" s="1">
        <v>19</v>
      </c>
      <c r="B193" s="1">
        <v>240</v>
      </c>
      <c r="C193" s="1">
        <v>52</v>
      </c>
      <c r="D193" s="1">
        <v>37</v>
      </c>
      <c r="E193" s="1">
        <v>21</v>
      </c>
      <c r="F193" s="1">
        <v>21</v>
      </c>
      <c r="G193" s="1">
        <v>62</v>
      </c>
      <c r="H193" s="1">
        <v>30</v>
      </c>
    </row>
    <row r="194" spans="1:8" x14ac:dyDescent="0.2">
      <c r="A194" s="1">
        <v>19</v>
      </c>
      <c r="B194" s="1">
        <v>240</v>
      </c>
      <c r="C194" s="1">
        <v>52</v>
      </c>
      <c r="D194" s="1">
        <v>36</v>
      </c>
      <c r="E194" s="1">
        <v>20</v>
      </c>
      <c r="F194" s="1">
        <v>21</v>
      </c>
      <c r="G194" s="1">
        <v>65</v>
      </c>
      <c r="H194" s="1">
        <v>30</v>
      </c>
    </row>
    <row r="195" spans="1:8" x14ac:dyDescent="0.2">
      <c r="A195" s="1">
        <v>19</v>
      </c>
      <c r="B195" s="1">
        <v>242</v>
      </c>
      <c r="C195" s="1">
        <v>54</v>
      </c>
      <c r="D195" s="1">
        <v>36</v>
      </c>
      <c r="E195" s="1">
        <v>23</v>
      </c>
      <c r="F195" s="1">
        <v>22</v>
      </c>
      <c r="G195" s="1">
        <v>65</v>
      </c>
      <c r="H195" s="1">
        <v>30</v>
      </c>
    </row>
    <row r="196" spans="1:8" x14ac:dyDescent="0.2">
      <c r="A196" s="1">
        <v>19</v>
      </c>
      <c r="B196" s="1">
        <v>242</v>
      </c>
      <c r="C196" s="1">
        <v>51</v>
      </c>
      <c r="D196" s="1">
        <v>36</v>
      </c>
      <c r="E196" s="1">
        <v>21</v>
      </c>
      <c r="F196" s="1">
        <v>21</v>
      </c>
      <c r="G196" s="1">
        <v>65</v>
      </c>
      <c r="H196" s="1">
        <v>30</v>
      </c>
    </row>
    <row r="197" spans="1:8" x14ac:dyDescent="0.2">
      <c r="A197" s="1">
        <v>21</v>
      </c>
      <c r="B197" s="1">
        <v>221</v>
      </c>
      <c r="C197" s="1">
        <v>44</v>
      </c>
      <c r="D197" s="1">
        <v>32</v>
      </c>
      <c r="E197" s="1">
        <v>18</v>
      </c>
      <c r="F197" s="1">
        <v>18</v>
      </c>
      <c r="G197" s="1">
        <v>57</v>
      </c>
      <c r="H197" s="1">
        <v>27</v>
      </c>
    </row>
    <row r="198" spans="1:8" x14ac:dyDescent="0.2">
      <c r="A198" s="1">
        <v>21</v>
      </c>
      <c r="B198" s="1">
        <v>229</v>
      </c>
      <c r="C198" s="1">
        <v>44</v>
      </c>
      <c r="D198" s="1">
        <v>33</v>
      </c>
      <c r="E198" s="1">
        <v>19</v>
      </c>
      <c r="F198" s="1">
        <v>18</v>
      </c>
      <c r="G198" s="1">
        <v>58</v>
      </c>
      <c r="H198" s="1">
        <v>28</v>
      </c>
    </row>
    <row r="199" spans="1:8" x14ac:dyDescent="0.2">
      <c r="A199" s="1">
        <v>21</v>
      </c>
      <c r="B199" s="1">
        <v>230</v>
      </c>
      <c r="C199" s="1">
        <v>46</v>
      </c>
      <c r="D199" s="1">
        <v>33</v>
      </c>
      <c r="E199" s="1">
        <v>20</v>
      </c>
      <c r="F199" s="1">
        <v>19</v>
      </c>
      <c r="G199" s="1">
        <v>60</v>
      </c>
      <c r="H199" s="1">
        <v>27</v>
      </c>
    </row>
    <row r="200" spans="1:8" x14ac:dyDescent="0.2">
      <c r="A200" s="1">
        <v>21</v>
      </c>
      <c r="B200" s="1">
        <v>235</v>
      </c>
      <c r="C200" s="1">
        <v>48</v>
      </c>
      <c r="D200" s="1">
        <v>34</v>
      </c>
      <c r="E200" s="1">
        <v>22</v>
      </c>
      <c r="F200" s="1">
        <v>20</v>
      </c>
      <c r="G200" s="1">
        <v>59</v>
      </c>
      <c r="H200" s="1">
        <v>30</v>
      </c>
    </row>
    <row r="201" spans="1:8" x14ac:dyDescent="0.2">
      <c r="A201" s="1">
        <v>21</v>
      </c>
      <c r="B201" s="1">
        <v>239</v>
      </c>
      <c r="C201" s="1">
        <v>50</v>
      </c>
      <c r="D201" s="1">
        <v>38</v>
      </c>
      <c r="E201" s="1">
        <v>21</v>
      </c>
      <c r="F201" s="1">
        <v>21</v>
      </c>
      <c r="G201" s="1">
        <v>65</v>
      </c>
      <c r="H201" s="1">
        <v>30</v>
      </c>
    </row>
    <row r="202" spans="1:8" x14ac:dyDescent="0.2">
      <c r="A202" s="1">
        <v>35</v>
      </c>
      <c r="B202" s="1">
        <v>223</v>
      </c>
      <c r="C202" s="1">
        <v>44</v>
      </c>
      <c r="D202" s="1">
        <v>31</v>
      </c>
      <c r="E202" s="1">
        <v>20</v>
      </c>
      <c r="F202" s="1">
        <v>19</v>
      </c>
      <c r="G202" s="1">
        <v>59</v>
      </c>
      <c r="H202" s="1">
        <v>28</v>
      </c>
    </row>
    <row r="203" spans="1:8" x14ac:dyDescent="0.2">
      <c r="A203" s="1">
        <v>35</v>
      </c>
      <c r="B203" s="1">
        <v>225</v>
      </c>
      <c r="C203" s="1">
        <v>48</v>
      </c>
      <c r="D203" s="1">
        <v>34</v>
      </c>
      <c r="E203" s="1">
        <v>21</v>
      </c>
      <c r="F203" s="1">
        <v>20</v>
      </c>
      <c r="G203" s="1">
        <v>60</v>
      </c>
      <c r="H203" s="1">
        <v>29</v>
      </c>
    </row>
    <row r="204" spans="1:8" x14ac:dyDescent="0.2">
      <c r="A204" s="1">
        <v>35</v>
      </c>
      <c r="B204" s="1">
        <v>226</v>
      </c>
      <c r="C204" s="1">
        <v>45</v>
      </c>
      <c r="D204" s="1">
        <v>32</v>
      </c>
      <c r="E204" s="1">
        <v>20</v>
      </c>
      <c r="F204" s="1">
        <v>20</v>
      </c>
      <c r="G204" s="1">
        <v>59</v>
      </c>
      <c r="H204" s="1">
        <v>28</v>
      </c>
    </row>
    <row r="205" spans="1:8" x14ac:dyDescent="0.2">
      <c r="A205" s="1">
        <v>35</v>
      </c>
      <c r="B205" s="1">
        <v>226</v>
      </c>
      <c r="C205" s="1">
        <v>46</v>
      </c>
      <c r="D205" s="1">
        <v>33</v>
      </c>
      <c r="E205" s="1">
        <v>20</v>
      </c>
      <c r="F205" s="1">
        <v>19</v>
      </c>
      <c r="G205" s="1">
        <v>60</v>
      </c>
      <c r="H205" s="1">
        <v>27</v>
      </c>
    </row>
    <row r="206" spans="1:8" x14ac:dyDescent="0.2">
      <c r="A206" s="1">
        <v>35</v>
      </c>
      <c r="B206" s="1">
        <v>227</v>
      </c>
      <c r="C206" s="1">
        <v>44</v>
      </c>
      <c r="D206" s="1">
        <v>30</v>
      </c>
      <c r="E206" s="1">
        <v>18</v>
      </c>
      <c r="F206" s="1">
        <v>19</v>
      </c>
      <c r="G206" s="1">
        <v>56</v>
      </c>
      <c r="H206" s="1">
        <v>26</v>
      </c>
    </row>
    <row r="207" spans="1:8" x14ac:dyDescent="0.2">
      <c r="A207" s="1">
        <v>35</v>
      </c>
      <c r="B207" s="1">
        <v>227</v>
      </c>
      <c r="C207" s="1">
        <v>43</v>
      </c>
      <c r="D207" s="1">
        <v>32</v>
      </c>
      <c r="E207" s="1">
        <v>19</v>
      </c>
      <c r="F207" s="1">
        <v>19</v>
      </c>
      <c r="G207" s="1">
        <v>57</v>
      </c>
      <c r="H207" s="1">
        <v>28</v>
      </c>
    </row>
    <row r="208" spans="1:8" x14ac:dyDescent="0.2">
      <c r="A208" s="1">
        <v>35</v>
      </c>
      <c r="B208" s="1">
        <v>229</v>
      </c>
      <c r="C208" s="1">
        <v>46</v>
      </c>
      <c r="D208" s="1">
        <v>33</v>
      </c>
      <c r="E208" s="1">
        <v>19</v>
      </c>
      <c r="F208" s="1">
        <v>18</v>
      </c>
      <c r="G208" s="1">
        <v>61</v>
      </c>
      <c r="H208" s="1">
        <v>28</v>
      </c>
    </row>
    <row r="209" spans="1:8" x14ac:dyDescent="0.2">
      <c r="A209" s="1">
        <v>35</v>
      </c>
      <c r="B209" s="1">
        <v>229</v>
      </c>
      <c r="C209" s="1">
        <v>46</v>
      </c>
      <c r="D209" s="1">
        <v>33</v>
      </c>
      <c r="E209" s="1">
        <v>19</v>
      </c>
      <c r="F209" s="1">
        <v>20</v>
      </c>
      <c r="G209" s="1">
        <v>63</v>
      </c>
      <c r="H209" s="1">
        <v>29</v>
      </c>
    </row>
    <row r="210" spans="1:8" x14ac:dyDescent="0.2">
      <c r="A210" s="1">
        <v>35</v>
      </c>
      <c r="B210" s="1">
        <v>230</v>
      </c>
      <c r="C210" s="1">
        <v>46</v>
      </c>
      <c r="D210" s="1">
        <v>34</v>
      </c>
      <c r="E210" s="1">
        <v>20</v>
      </c>
      <c r="F210" s="1">
        <v>19</v>
      </c>
      <c r="G210" s="1">
        <v>62</v>
      </c>
      <c r="H210" s="1">
        <v>27</v>
      </c>
    </row>
    <row r="211" spans="1:8" x14ac:dyDescent="0.2">
      <c r="A211" s="1">
        <v>35</v>
      </c>
      <c r="B211" s="1">
        <v>230</v>
      </c>
      <c r="C211" s="1">
        <v>46</v>
      </c>
      <c r="D211" s="1">
        <v>33</v>
      </c>
      <c r="E211" s="1">
        <v>20</v>
      </c>
      <c r="F211" s="1">
        <v>19</v>
      </c>
      <c r="G211" s="1">
        <v>62</v>
      </c>
      <c r="H211" s="1">
        <v>28</v>
      </c>
    </row>
    <row r="212" spans="1:8" x14ac:dyDescent="0.2">
      <c r="A212" s="1">
        <v>35</v>
      </c>
      <c r="B212" s="1">
        <v>232</v>
      </c>
      <c r="C212" s="1">
        <v>48</v>
      </c>
      <c r="D212" s="1">
        <v>33</v>
      </c>
      <c r="E212" s="1">
        <v>19</v>
      </c>
      <c r="F212" s="1">
        <v>19</v>
      </c>
      <c r="G212" s="1">
        <v>62</v>
      </c>
      <c r="H212" s="1">
        <v>29</v>
      </c>
    </row>
    <row r="213" spans="1:8" x14ac:dyDescent="0.2">
      <c r="A213" s="1">
        <v>35</v>
      </c>
      <c r="B213" s="1">
        <v>233</v>
      </c>
      <c r="C213" s="1">
        <v>47</v>
      </c>
      <c r="D213" s="1">
        <v>35</v>
      </c>
      <c r="E213" s="1">
        <v>21</v>
      </c>
      <c r="F213" s="1">
        <v>21</v>
      </c>
      <c r="G213" s="1">
        <v>62</v>
      </c>
      <c r="H213" s="1">
        <v>30</v>
      </c>
    </row>
    <row r="214" spans="1:8" x14ac:dyDescent="0.2">
      <c r="A214" s="1">
        <v>35</v>
      </c>
      <c r="B214" s="1">
        <v>234</v>
      </c>
      <c r="C214" s="1">
        <v>50</v>
      </c>
      <c r="D214" s="1">
        <v>37</v>
      </c>
      <c r="E214" s="1">
        <v>21</v>
      </c>
      <c r="F214" s="1">
        <v>20</v>
      </c>
      <c r="G214" s="1">
        <v>64</v>
      </c>
      <c r="H214" s="1">
        <v>30</v>
      </c>
    </row>
    <row r="215" spans="1:8" x14ac:dyDescent="0.2">
      <c r="A215" s="1">
        <v>35</v>
      </c>
      <c r="B215" s="1">
        <v>235</v>
      </c>
      <c r="C215" s="1">
        <v>51</v>
      </c>
      <c r="D215" s="1">
        <v>37</v>
      </c>
      <c r="E215" s="1">
        <v>21</v>
      </c>
      <c r="F215" s="1">
        <v>21</v>
      </c>
      <c r="G215" s="1">
        <v>64</v>
      </c>
      <c r="H215" s="1">
        <v>30</v>
      </c>
    </row>
    <row r="216" spans="1:8" x14ac:dyDescent="0.2">
      <c r="A216" s="1">
        <v>35</v>
      </c>
      <c r="B216" s="1">
        <v>235</v>
      </c>
      <c r="C216" s="1">
        <v>46</v>
      </c>
      <c r="D216" s="1">
        <v>33</v>
      </c>
      <c r="E216" s="1">
        <v>21</v>
      </c>
      <c r="F216" s="1">
        <v>20</v>
      </c>
      <c r="G216" s="1">
        <v>61</v>
      </c>
      <c r="H216" s="1">
        <v>29</v>
      </c>
    </row>
    <row r="217" spans="1:8" x14ac:dyDescent="0.2">
      <c r="A217" s="1">
        <v>35</v>
      </c>
      <c r="B217" s="1">
        <v>237</v>
      </c>
      <c r="C217" s="1">
        <v>50</v>
      </c>
      <c r="D217" s="1">
        <v>36</v>
      </c>
      <c r="E217" s="1">
        <v>20</v>
      </c>
      <c r="F217" s="1">
        <v>21</v>
      </c>
      <c r="G217" s="1">
        <v>62</v>
      </c>
      <c r="H217" s="1">
        <v>29</v>
      </c>
    </row>
    <row r="218" spans="1:8" x14ac:dyDescent="0.2">
      <c r="A218" s="1">
        <v>35</v>
      </c>
      <c r="B218" s="1">
        <v>237</v>
      </c>
      <c r="C218" s="1">
        <v>49</v>
      </c>
      <c r="D218" s="1">
        <v>34</v>
      </c>
      <c r="E218" s="1">
        <v>21</v>
      </c>
      <c r="F218" s="1">
        <v>21</v>
      </c>
      <c r="G218" s="1">
        <v>63</v>
      </c>
      <c r="H218" s="1">
        <v>30</v>
      </c>
    </row>
    <row r="219" spans="1:8" x14ac:dyDescent="0.2">
      <c r="A219" s="1">
        <v>35</v>
      </c>
      <c r="B219" s="1">
        <v>238</v>
      </c>
      <c r="C219" s="1">
        <v>47</v>
      </c>
      <c r="D219" s="1">
        <v>36</v>
      </c>
      <c r="E219" s="1">
        <v>20</v>
      </c>
      <c r="F219" s="1">
        <v>20</v>
      </c>
      <c r="G219" s="1">
        <v>63</v>
      </c>
      <c r="H219" s="1">
        <v>29</v>
      </c>
    </row>
    <row r="220" spans="1:8" x14ac:dyDescent="0.2">
      <c r="A220" s="1">
        <v>35</v>
      </c>
      <c r="B220" s="1">
        <v>239</v>
      </c>
      <c r="C220" s="1">
        <v>48</v>
      </c>
      <c r="D220" s="1">
        <v>32</v>
      </c>
      <c r="E220" s="1">
        <v>19</v>
      </c>
      <c r="F220" s="1">
        <v>19</v>
      </c>
      <c r="G220" s="1">
        <v>58</v>
      </c>
      <c r="H220" s="1">
        <v>28</v>
      </c>
    </row>
    <row r="221" spans="1:8" x14ac:dyDescent="0.2">
      <c r="A221" s="1">
        <v>35</v>
      </c>
      <c r="B221" s="1">
        <v>240</v>
      </c>
      <c r="C221" s="1">
        <v>49</v>
      </c>
      <c r="D221" s="1">
        <v>35</v>
      </c>
      <c r="E221" s="1">
        <v>20</v>
      </c>
      <c r="F221" s="1">
        <v>20</v>
      </c>
      <c r="G221" s="1">
        <v>63</v>
      </c>
      <c r="H221" s="1">
        <v>31</v>
      </c>
    </row>
    <row r="222" spans="1:8" x14ac:dyDescent="0.2">
      <c r="A222" s="1">
        <v>35</v>
      </c>
      <c r="B222" s="1">
        <v>243</v>
      </c>
      <c r="C222" s="1">
        <v>50</v>
      </c>
      <c r="D222" s="1">
        <v>35</v>
      </c>
      <c r="E222" s="1">
        <v>20</v>
      </c>
      <c r="F222" s="1">
        <v>20</v>
      </c>
      <c r="G222" s="1">
        <v>63</v>
      </c>
      <c r="H222" s="1">
        <v>30</v>
      </c>
    </row>
    <row r="223" spans="1:8" x14ac:dyDescent="0.2">
      <c r="A223" s="1">
        <v>35</v>
      </c>
      <c r="B223" s="1">
        <v>244</v>
      </c>
      <c r="C223" s="1">
        <v>50</v>
      </c>
      <c r="D223" s="1">
        <v>36</v>
      </c>
      <c r="E223" s="1">
        <v>22</v>
      </c>
      <c r="F223" s="1">
        <v>22</v>
      </c>
      <c r="G223" s="1">
        <v>64</v>
      </c>
      <c r="H223" s="1">
        <v>31</v>
      </c>
    </row>
    <row r="224" spans="1:8" x14ac:dyDescent="0.2">
      <c r="A224" s="1">
        <v>35</v>
      </c>
      <c r="B224" s="1">
        <v>247</v>
      </c>
      <c r="C224" s="1">
        <v>46</v>
      </c>
      <c r="D224" s="1">
        <v>35</v>
      </c>
      <c r="E224" s="1">
        <v>20</v>
      </c>
      <c r="F224" s="1">
        <v>22</v>
      </c>
      <c r="G224" s="1">
        <v>63</v>
      </c>
      <c r="H224" s="1">
        <v>30</v>
      </c>
    </row>
    <row r="225" spans="1:8" x14ac:dyDescent="0.2">
      <c r="A225" s="1">
        <v>35</v>
      </c>
      <c r="B225" s="1">
        <v>248</v>
      </c>
      <c r="C225" s="1">
        <v>49</v>
      </c>
      <c r="D225" s="1">
        <v>36</v>
      </c>
      <c r="E225" s="1">
        <v>20</v>
      </c>
      <c r="F225" s="1">
        <v>21</v>
      </c>
      <c r="G225" s="1">
        <v>64</v>
      </c>
      <c r="H225" s="1">
        <v>30</v>
      </c>
    </row>
    <row r="226" spans="1:8" x14ac:dyDescent="0.2">
      <c r="A226" s="1">
        <v>35</v>
      </c>
      <c r="B226" s="1">
        <v>250</v>
      </c>
      <c r="C226" s="1">
        <v>54</v>
      </c>
      <c r="D226" s="1">
        <v>36</v>
      </c>
      <c r="E226" s="1">
        <v>22</v>
      </c>
      <c r="F226" s="1">
        <v>21</v>
      </c>
      <c r="G226" s="1">
        <v>65</v>
      </c>
      <c r="H226" s="1">
        <v>31</v>
      </c>
    </row>
    <row r="227" spans="1:8" x14ac:dyDescent="0.2">
      <c r="A227" s="1">
        <v>35</v>
      </c>
      <c r="B227" s="1">
        <v>250</v>
      </c>
      <c r="C227" s="1">
        <v>54</v>
      </c>
      <c r="D227" s="1">
        <v>37</v>
      </c>
      <c r="E227" s="1">
        <v>22</v>
      </c>
      <c r="F227" s="1">
        <v>21</v>
      </c>
      <c r="G227" s="1">
        <v>66</v>
      </c>
      <c r="H227" s="1">
        <v>32</v>
      </c>
    </row>
    <row r="228" spans="1:8" x14ac:dyDescent="0.2">
      <c r="A228" s="1">
        <v>35</v>
      </c>
      <c r="B228" s="1">
        <v>251</v>
      </c>
      <c r="C228" s="1">
        <v>54</v>
      </c>
      <c r="D228" s="1">
        <v>38</v>
      </c>
      <c r="E228" s="1">
        <v>21</v>
      </c>
      <c r="F228" s="1">
        <v>21</v>
      </c>
      <c r="G228" s="1">
        <v>65</v>
      </c>
      <c r="H228" s="1">
        <v>31</v>
      </c>
    </row>
  </sheetData>
  <phoneticPr fontId="2" type="noConversion"/>
  <pageMargins left="0.5" right="0.5" top="1" bottom="1" header="0.5" footer="0.5"/>
  <pageSetup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view="pageLayout" workbookViewId="0">
      <selection sqref="A1:J271"/>
    </sheetView>
  </sheetViews>
  <sheetFormatPr defaultColWidth="11" defaultRowHeight="12.75" x14ac:dyDescent="0.2"/>
  <sheetData>
    <row r="1" spans="1:1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0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0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0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0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0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0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</row>
    <row r="55" spans="1:10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0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0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0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</row>
    <row r="59" spans="1:10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0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0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0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0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0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A231" s="1"/>
      <c r="B231" s="1">
        <v>3</v>
      </c>
      <c r="C231" s="1">
        <v>19</v>
      </c>
      <c r="D231" s="3">
        <f t="shared" ref="D231:J231" si="0">AVERAGE(D3:D52)</f>
        <v>228.18</v>
      </c>
      <c r="E231" s="3">
        <f t="shared" si="0"/>
        <v>48.12</v>
      </c>
      <c r="F231" s="3">
        <f t="shared" si="0"/>
        <v>33.92</v>
      </c>
      <c r="G231" s="3">
        <f t="shared" si="0"/>
        <v>19.600000000000001</v>
      </c>
      <c r="H231" s="3">
        <f t="shared" si="0"/>
        <v>19.48</v>
      </c>
      <c r="I231" s="3">
        <f t="shared" si="0"/>
        <v>60.22</v>
      </c>
      <c r="J231" s="2">
        <f t="shared" si="0"/>
        <v>28.24</v>
      </c>
    </row>
    <row r="232" spans="1:10" x14ac:dyDescent="0.2">
      <c r="A232" s="1"/>
      <c r="B232" s="1">
        <v>13</v>
      </c>
      <c r="C232" s="1">
        <v>16</v>
      </c>
      <c r="D232" s="3">
        <f t="shared" ref="D232:J232" si="1">AVERAGE(D53:D98)</f>
        <v>223.84782608695653</v>
      </c>
      <c r="E232" s="3">
        <f t="shared" si="1"/>
        <v>46.217391304347828</v>
      </c>
      <c r="F232" s="3">
        <f t="shared" si="1"/>
        <v>33.130434782608695</v>
      </c>
      <c r="G232" s="3">
        <f t="shared" si="1"/>
        <v>19.260869565217391</v>
      </c>
      <c r="H232" s="3">
        <f t="shared" si="1"/>
        <v>19</v>
      </c>
      <c r="I232" s="3">
        <f t="shared" si="1"/>
        <v>58.065217391304351</v>
      </c>
      <c r="J232" s="2">
        <f t="shared" si="1"/>
        <v>27.826086956521738</v>
      </c>
    </row>
    <row r="233" spans="1:10" x14ac:dyDescent="0.2">
      <c r="A233" s="1"/>
      <c r="B233" s="1">
        <v>60</v>
      </c>
      <c r="C233" s="1">
        <v>21</v>
      </c>
      <c r="D233" s="3">
        <f t="shared" ref="D233:J233" si="2">AVERAGE(D99:D103)</f>
        <v>230.8</v>
      </c>
      <c r="E233" s="3">
        <f t="shared" si="2"/>
        <v>46.4</v>
      </c>
      <c r="F233" s="3">
        <f t="shared" si="2"/>
        <v>34</v>
      </c>
      <c r="G233" s="3">
        <f t="shared" si="2"/>
        <v>20</v>
      </c>
      <c r="H233" s="3">
        <f t="shared" si="2"/>
        <v>19.2</v>
      </c>
      <c r="I233" s="3">
        <f t="shared" si="2"/>
        <v>59.8</v>
      </c>
      <c r="J233" s="2">
        <f t="shared" si="2"/>
        <v>28.4</v>
      </c>
    </row>
    <row r="234" spans="1:10" x14ac:dyDescent="0.2">
      <c r="A234" s="1"/>
      <c r="B234" s="1" t="s">
        <v>262</v>
      </c>
      <c r="C234" s="1">
        <v>11</v>
      </c>
      <c r="D234" s="3">
        <f t="shared" ref="D234:J234" si="3">AVERAGE(D104:D203)</f>
        <v>229.38</v>
      </c>
      <c r="E234" s="3">
        <f t="shared" si="3"/>
        <v>48.3</v>
      </c>
      <c r="F234" s="3">
        <f t="shared" si="3"/>
        <v>33.94</v>
      </c>
      <c r="G234" s="3">
        <f t="shared" si="3"/>
        <v>19.829999999999998</v>
      </c>
      <c r="H234" s="3">
        <f t="shared" si="3"/>
        <v>19.66</v>
      </c>
      <c r="I234" s="3">
        <f t="shared" si="3"/>
        <v>60.89</v>
      </c>
      <c r="J234" s="2">
        <f t="shared" si="3"/>
        <v>28.53</v>
      </c>
    </row>
    <row r="235" spans="1:10" x14ac:dyDescent="0.2">
      <c r="A235" s="1"/>
      <c r="B235" s="1">
        <v>77</v>
      </c>
      <c r="C235" s="1">
        <v>35</v>
      </c>
      <c r="D235" s="3">
        <f t="shared" ref="D235:J235" si="4">AVERAGE(D204:D230)</f>
        <v>235.74074074074073</v>
      </c>
      <c r="E235" s="3">
        <f t="shared" si="4"/>
        <v>48</v>
      </c>
      <c r="F235" s="3">
        <f t="shared" si="4"/>
        <v>34.296296296296298</v>
      </c>
      <c r="G235" s="3">
        <f t="shared" si="4"/>
        <v>20.222222222222221</v>
      </c>
      <c r="H235" s="3">
        <f t="shared" si="4"/>
        <v>20.074074074074073</v>
      </c>
      <c r="I235" s="3">
        <f t="shared" si="4"/>
        <v>61.888888888888886</v>
      </c>
      <c r="J235" s="2">
        <f t="shared" si="4"/>
        <v>29.185185185185187</v>
      </c>
    </row>
    <row r="236" spans="1:10" x14ac:dyDescent="0.2">
      <c r="B236" t="s">
        <v>132</v>
      </c>
    </row>
    <row r="237" spans="1:10" x14ac:dyDescent="0.2">
      <c r="C237" s="1">
        <v>19</v>
      </c>
      <c r="D237" s="5">
        <f t="shared" ref="D237:J237" si="5">MEDIAN(D3:D52)</f>
        <v>228</v>
      </c>
      <c r="E237" s="5">
        <f t="shared" si="5"/>
        <v>48</v>
      </c>
      <c r="F237" s="5">
        <f t="shared" si="5"/>
        <v>33.5</v>
      </c>
      <c r="G237" s="5">
        <f t="shared" si="5"/>
        <v>19.5</v>
      </c>
      <c r="H237" s="5">
        <f t="shared" si="5"/>
        <v>19</v>
      </c>
      <c r="I237" s="5">
        <f t="shared" si="5"/>
        <v>60</v>
      </c>
      <c r="J237" s="5">
        <f t="shared" si="5"/>
        <v>28</v>
      </c>
    </row>
    <row r="238" spans="1:10" x14ac:dyDescent="0.2">
      <c r="C238" s="1">
        <v>16</v>
      </c>
      <c r="D238" s="5">
        <f t="shared" ref="D238:J238" si="6">MEDIAN(D53:D98)</f>
        <v>223.5</v>
      </c>
      <c r="E238" s="5">
        <f t="shared" si="6"/>
        <v>47</v>
      </c>
      <c r="F238" s="5">
        <f t="shared" si="6"/>
        <v>33</v>
      </c>
      <c r="G238" s="5">
        <f t="shared" si="6"/>
        <v>19</v>
      </c>
      <c r="H238" s="5">
        <f t="shared" si="6"/>
        <v>19</v>
      </c>
      <c r="I238" s="5">
        <f t="shared" si="6"/>
        <v>59</v>
      </c>
      <c r="J238" s="5">
        <f t="shared" si="6"/>
        <v>28</v>
      </c>
    </row>
    <row r="239" spans="1:10" x14ac:dyDescent="0.2">
      <c r="C239" s="1">
        <v>21</v>
      </c>
      <c r="D239" s="5">
        <f t="shared" ref="D239:J239" si="7">MEDIAN(D99:D103)</f>
        <v>230</v>
      </c>
      <c r="E239" s="5">
        <f t="shared" si="7"/>
        <v>46</v>
      </c>
      <c r="F239" s="5">
        <f t="shared" si="7"/>
        <v>33</v>
      </c>
      <c r="G239" s="5">
        <f t="shared" si="7"/>
        <v>20</v>
      </c>
      <c r="H239" s="5">
        <f t="shared" si="7"/>
        <v>19</v>
      </c>
      <c r="I239" s="5">
        <f t="shared" si="7"/>
        <v>59</v>
      </c>
      <c r="J239" s="5">
        <f t="shared" si="7"/>
        <v>28</v>
      </c>
    </row>
    <row r="240" spans="1:10" x14ac:dyDescent="0.2">
      <c r="C240" s="1">
        <v>11</v>
      </c>
      <c r="D240" s="5">
        <f t="shared" ref="D240:J240" si="8">MEDIAN(D104:D203)</f>
        <v>229</v>
      </c>
      <c r="E240" s="5">
        <f t="shared" si="8"/>
        <v>48</v>
      </c>
      <c r="F240" s="5">
        <f t="shared" si="8"/>
        <v>34</v>
      </c>
      <c r="G240" s="5">
        <f t="shared" si="8"/>
        <v>20</v>
      </c>
      <c r="H240" s="5">
        <f t="shared" si="8"/>
        <v>20</v>
      </c>
      <c r="I240" s="5">
        <f t="shared" si="8"/>
        <v>61</v>
      </c>
      <c r="J240" s="5">
        <f t="shared" si="8"/>
        <v>28</v>
      </c>
    </row>
    <row r="241" spans="2:10" x14ac:dyDescent="0.2">
      <c r="C241" s="1">
        <v>35</v>
      </c>
      <c r="D241" s="5">
        <f t="shared" ref="D241:J241" si="9">MEDIAN(D204:D230)</f>
        <v>235</v>
      </c>
      <c r="E241" s="5">
        <f t="shared" si="9"/>
        <v>48</v>
      </c>
      <c r="F241" s="5">
        <f t="shared" si="9"/>
        <v>34</v>
      </c>
      <c r="G241" s="5">
        <f t="shared" si="9"/>
        <v>20</v>
      </c>
      <c r="H241" s="5">
        <f t="shared" si="9"/>
        <v>20</v>
      </c>
      <c r="I241" s="5">
        <f t="shared" si="9"/>
        <v>62</v>
      </c>
      <c r="J241" s="5">
        <f t="shared" si="9"/>
        <v>29</v>
      </c>
    </row>
    <row r="242" spans="2:10" x14ac:dyDescent="0.2">
      <c r="B242" t="s">
        <v>133</v>
      </c>
      <c r="D242" s="5"/>
      <c r="E242" s="5"/>
      <c r="F242" s="5"/>
      <c r="G242" s="5"/>
      <c r="H242" s="5"/>
      <c r="I242" s="5"/>
      <c r="J242" s="5"/>
    </row>
    <row r="243" spans="2:10" x14ac:dyDescent="0.2">
      <c r="C243" s="1">
        <v>19</v>
      </c>
      <c r="D243" s="5">
        <f t="shared" ref="D243:J243" si="10">MODE(D3:D52)</f>
        <v>231</v>
      </c>
      <c r="E243" s="5">
        <f t="shared" si="10"/>
        <v>46</v>
      </c>
      <c r="F243" s="5">
        <f t="shared" si="10"/>
        <v>32</v>
      </c>
      <c r="G243" s="5">
        <f t="shared" si="10"/>
        <v>19</v>
      </c>
      <c r="H243" s="5">
        <f t="shared" si="10"/>
        <v>19</v>
      </c>
      <c r="I243" s="5">
        <f t="shared" si="10"/>
        <v>60</v>
      </c>
      <c r="J243" s="5">
        <f t="shared" si="10"/>
        <v>28</v>
      </c>
    </row>
    <row r="244" spans="2:10" x14ac:dyDescent="0.2">
      <c r="C244" s="1">
        <v>16</v>
      </c>
      <c r="D244" s="5">
        <f t="shared" ref="D244:J244" si="11">MODE(D53:D98)</f>
        <v>222</v>
      </c>
      <c r="E244" s="5">
        <f t="shared" si="11"/>
        <v>47</v>
      </c>
      <c r="F244" s="5">
        <f t="shared" si="11"/>
        <v>33</v>
      </c>
      <c r="G244" s="5">
        <f t="shared" si="11"/>
        <v>20</v>
      </c>
      <c r="H244" s="5">
        <f t="shared" si="11"/>
        <v>19</v>
      </c>
      <c r="I244" s="5">
        <f t="shared" si="11"/>
        <v>58</v>
      </c>
      <c r="J244" s="5">
        <f t="shared" si="11"/>
        <v>28</v>
      </c>
    </row>
    <row r="245" spans="2:10" x14ac:dyDescent="0.2">
      <c r="C245" s="1">
        <v>21</v>
      </c>
      <c r="D245" s="5" t="e">
        <f t="shared" ref="D245:J245" si="12">MODE(D99:D103)</f>
        <v>#N/A</v>
      </c>
      <c r="E245" s="5">
        <f t="shared" si="12"/>
        <v>44</v>
      </c>
      <c r="F245" s="5">
        <f t="shared" si="12"/>
        <v>33</v>
      </c>
      <c r="G245" s="5" t="e">
        <f t="shared" si="12"/>
        <v>#N/A</v>
      </c>
      <c r="H245" s="5">
        <f t="shared" si="12"/>
        <v>18</v>
      </c>
      <c r="I245" s="5" t="e">
        <f t="shared" si="12"/>
        <v>#N/A</v>
      </c>
      <c r="J245" s="5">
        <f t="shared" si="12"/>
        <v>30</v>
      </c>
    </row>
    <row r="246" spans="2:10" x14ac:dyDescent="0.2">
      <c r="C246" s="1">
        <v>11</v>
      </c>
      <c r="D246" s="5">
        <f t="shared" ref="D246:J246" si="13">MODE(D104:D203)</f>
        <v>229</v>
      </c>
      <c r="E246" s="5">
        <f t="shared" si="13"/>
        <v>49</v>
      </c>
      <c r="F246" s="5">
        <f t="shared" si="13"/>
        <v>35</v>
      </c>
      <c r="G246" s="5">
        <f t="shared" si="13"/>
        <v>20</v>
      </c>
      <c r="H246" s="5">
        <f t="shared" si="13"/>
        <v>20</v>
      </c>
      <c r="I246" s="5">
        <f t="shared" si="13"/>
        <v>61</v>
      </c>
      <c r="J246" s="5">
        <f t="shared" si="13"/>
        <v>28</v>
      </c>
    </row>
    <row r="247" spans="2:10" x14ac:dyDescent="0.2">
      <c r="C247" s="1">
        <v>35</v>
      </c>
      <c r="D247" s="5">
        <f t="shared" ref="D247:J247" si="14">MODE(D204:D230)</f>
        <v>250</v>
      </c>
      <c r="E247" s="5">
        <f t="shared" si="14"/>
        <v>46</v>
      </c>
      <c r="F247" s="5">
        <f t="shared" si="14"/>
        <v>33</v>
      </c>
      <c r="G247" s="5">
        <f t="shared" si="14"/>
        <v>20</v>
      </c>
      <c r="H247" s="5">
        <f t="shared" si="14"/>
        <v>21</v>
      </c>
      <c r="I247" s="5">
        <f t="shared" si="14"/>
        <v>63</v>
      </c>
      <c r="J247" s="5">
        <f t="shared" si="14"/>
        <v>30</v>
      </c>
    </row>
    <row r="248" spans="2:10" x14ac:dyDescent="0.2">
      <c r="B248" t="s">
        <v>144</v>
      </c>
      <c r="D248" s="5"/>
      <c r="E248" s="5"/>
      <c r="F248" s="5"/>
      <c r="G248" s="5"/>
      <c r="H248" s="5"/>
      <c r="I248" s="5"/>
      <c r="J248" s="5"/>
    </row>
    <row r="249" spans="2:10" x14ac:dyDescent="0.2">
      <c r="C249" s="1">
        <v>19</v>
      </c>
      <c r="D249" s="5">
        <f t="shared" ref="D249:J253" si="15">D231/D237</f>
        <v>1.0007894736842105</v>
      </c>
      <c r="E249" s="5">
        <f t="shared" si="15"/>
        <v>1.0024999999999999</v>
      </c>
      <c r="F249" s="5">
        <f t="shared" si="15"/>
        <v>1.0125373134328359</v>
      </c>
      <c r="G249" s="5">
        <f t="shared" si="15"/>
        <v>1.0051282051282051</v>
      </c>
      <c r="H249" s="5">
        <f t="shared" si="15"/>
        <v>1.0252631578947369</v>
      </c>
      <c r="I249" s="5">
        <f t="shared" si="15"/>
        <v>1.0036666666666667</v>
      </c>
      <c r="J249" s="5">
        <f t="shared" si="15"/>
        <v>1.0085714285714285</v>
      </c>
    </row>
    <row r="250" spans="2:10" x14ac:dyDescent="0.2">
      <c r="C250" s="1">
        <v>16</v>
      </c>
      <c r="D250" s="5">
        <f t="shared" si="15"/>
        <v>1.0015562688454431</v>
      </c>
      <c r="E250" s="5">
        <f t="shared" si="15"/>
        <v>0.9833487511563368</v>
      </c>
      <c r="F250" s="5">
        <f t="shared" si="15"/>
        <v>1.0039525691699605</v>
      </c>
      <c r="G250" s="5">
        <f t="shared" si="15"/>
        <v>1.0137299771167048</v>
      </c>
      <c r="H250" s="5">
        <f t="shared" si="15"/>
        <v>1</v>
      </c>
      <c r="I250" s="5">
        <f t="shared" si="15"/>
        <v>0.98415622697126015</v>
      </c>
      <c r="J250" s="5">
        <f t="shared" si="15"/>
        <v>0.99378881987577639</v>
      </c>
    </row>
    <row r="251" spans="2:10" x14ac:dyDescent="0.2">
      <c r="C251" s="1">
        <v>21</v>
      </c>
      <c r="D251" s="5">
        <f t="shared" si="15"/>
        <v>1.0034782608695654</v>
      </c>
      <c r="E251" s="5">
        <f t="shared" si="15"/>
        <v>1.008695652173913</v>
      </c>
      <c r="F251" s="5">
        <f t="shared" si="15"/>
        <v>1.0303030303030303</v>
      </c>
      <c r="G251" s="5">
        <f t="shared" si="15"/>
        <v>1</v>
      </c>
      <c r="H251" s="5">
        <f t="shared" si="15"/>
        <v>1.0105263157894737</v>
      </c>
      <c r="I251" s="5">
        <f t="shared" si="15"/>
        <v>1.0135593220338983</v>
      </c>
      <c r="J251" s="5">
        <f t="shared" si="15"/>
        <v>1.0142857142857142</v>
      </c>
    </row>
    <row r="252" spans="2:10" x14ac:dyDescent="0.2">
      <c r="C252" s="1">
        <v>11</v>
      </c>
      <c r="D252" s="5">
        <f t="shared" si="15"/>
        <v>1.0016593886462881</v>
      </c>
      <c r="E252" s="5">
        <f t="shared" si="15"/>
        <v>1.0062499999999999</v>
      </c>
      <c r="F252" s="5">
        <f t="shared" si="15"/>
        <v>0.998235294117647</v>
      </c>
      <c r="G252" s="5">
        <f t="shared" si="15"/>
        <v>0.99149999999999994</v>
      </c>
      <c r="H252" s="5">
        <f t="shared" si="15"/>
        <v>0.98299999999999998</v>
      </c>
      <c r="I252" s="5">
        <f t="shared" si="15"/>
        <v>0.99819672131147541</v>
      </c>
      <c r="J252" s="5">
        <f t="shared" si="15"/>
        <v>1.0189285714285714</v>
      </c>
    </row>
    <row r="253" spans="2:10" x14ac:dyDescent="0.2">
      <c r="C253" s="1">
        <v>35</v>
      </c>
      <c r="D253" s="5">
        <f t="shared" si="15"/>
        <v>1.0031520882584712</v>
      </c>
      <c r="E253" s="5">
        <f t="shared" si="15"/>
        <v>1</v>
      </c>
      <c r="F253" s="5">
        <f t="shared" si="15"/>
        <v>1.0087145969498912</v>
      </c>
      <c r="G253" s="5">
        <f t="shared" si="15"/>
        <v>1.0111111111111111</v>
      </c>
      <c r="H253" s="5">
        <f t="shared" si="15"/>
        <v>1.0037037037037035</v>
      </c>
      <c r="I253" s="5">
        <f t="shared" si="15"/>
        <v>0.99820788530465943</v>
      </c>
      <c r="J253" s="5">
        <f t="shared" si="15"/>
        <v>1.0063856960408686</v>
      </c>
    </row>
    <row r="254" spans="2:10" x14ac:dyDescent="0.2">
      <c r="B254" t="s">
        <v>145</v>
      </c>
      <c r="D254" s="5"/>
      <c r="E254" s="5"/>
      <c r="F254" s="5"/>
      <c r="G254" s="5"/>
      <c r="H254" s="5"/>
      <c r="I254" s="5"/>
      <c r="J254" s="5"/>
    </row>
    <row r="255" spans="2:10" x14ac:dyDescent="0.2">
      <c r="C255" s="1">
        <v>19</v>
      </c>
      <c r="D255" s="5">
        <f t="shared" ref="D255:J259" si="16">D231/D243</f>
        <v>0.98779220779220778</v>
      </c>
      <c r="E255" s="5">
        <f t="shared" si="16"/>
        <v>1.046086956521739</v>
      </c>
      <c r="F255" s="5">
        <f t="shared" si="16"/>
        <v>1.06</v>
      </c>
      <c r="G255" s="5">
        <f t="shared" si="16"/>
        <v>1.0315789473684212</v>
      </c>
      <c r="H255" s="5">
        <f t="shared" si="16"/>
        <v>1.0252631578947369</v>
      </c>
      <c r="I255" s="5">
        <f t="shared" si="16"/>
        <v>1.0036666666666667</v>
      </c>
      <c r="J255" s="5">
        <f t="shared" si="16"/>
        <v>1.0085714285714285</v>
      </c>
    </row>
    <row r="256" spans="2:10" x14ac:dyDescent="0.2">
      <c r="C256" s="1">
        <v>16</v>
      </c>
      <c r="D256" s="5">
        <f t="shared" si="16"/>
        <v>1.0083235409322366</v>
      </c>
      <c r="E256" s="5">
        <f t="shared" si="16"/>
        <v>0.9833487511563368</v>
      </c>
      <c r="F256" s="5">
        <f t="shared" si="16"/>
        <v>1.0039525691699605</v>
      </c>
      <c r="G256" s="5">
        <f t="shared" si="16"/>
        <v>0.96304347826086956</v>
      </c>
      <c r="H256" s="5">
        <f t="shared" si="16"/>
        <v>1</v>
      </c>
      <c r="I256" s="5">
        <f t="shared" si="16"/>
        <v>1.0011244377811095</v>
      </c>
      <c r="J256" s="5">
        <f t="shared" si="16"/>
        <v>0.99378881987577639</v>
      </c>
    </row>
    <row r="257" spans="2:10" x14ac:dyDescent="0.2">
      <c r="C257" s="1">
        <v>21</v>
      </c>
      <c r="D257" s="5" t="e">
        <f t="shared" si="16"/>
        <v>#N/A</v>
      </c>
      <c r="E257" s="5">
        <f t="shared" si="16"/>
        <v>1.0545454545454545</v>
      </c>
      <c r="F257" s="5">
        <f t="shared" si="16"/>
        <v>1.0303030303030303</v>
      </c>
      <c r="G257" s="5" t="e">
        <f t="shared" si="16"/>
        <v>#N/A</v>
      </c>
      <c r="H257" s="5">
        <f t="shared" si="16"/>
        <v>1.0666666666666667</v>
      </c>
      <c r="I257" s="5" t="e">
        <f t="shared" si="16"/>
        <v>#N/A</v>
      </c>
      <c r="J257" s="5">
        <f t="shared" si="16"/>
        <v>0.94666666666666666</v>
      </c>
    </row>
    <row r="258" spans="2:10" x14ac:dyDescent="0.2">
      <c r="C258" s="1">
        <v>11</v>
      </c>
      <c r="D258" s="5">
        <f t="shared" si="16"/>
        <v>1.0016593886462881</v>
      </c>
      <c r="E258" s="5">
        <f t="shared" si="16"/>
        <v>0.98571428571428565</v>
      </c>
      <c r="F258" s="5">
        <f t="shared" si="16"/>
        <v>0.96971428571428564</v>
      </c>
      <c r="G258" s="5">
        <f t="shared" si="16"/>
        <v>0.99149999999999994</v>
      </c>
      <c r="H258" s="5">
        <f t="shared" si="16"/>
        <v>0.98299999999999998</v>
      </c>
      <c r="I258" s="5">
        <f t="shared" si="16"/>
        <v>0.99819672131147541</v>
      </c>
      <c r="J258" s="5">
        <f t="shared" si="16"/>
        <v>1.0189285714285714</v>
      </c>
    </row>
    <row r="259" spans="2:10" x14ac:dyDescent="0.2">
      <c r="C259" s="1">
        <v>35</v>
      </c>
      <c r="D259" s="5">
        <f t="shared" si="16"/>
        <v>0.94296296296296289</v>
      </c>
      <c r="E259" s="5">
        <f t="shared" si="16"/>
        <v>1.0434782608695652</v>
      </c>
      <c r="F259" s="5">
        <f t="shared" si="16"/>
        <v>1.0392817059483725</v>
      </c>
      <c r="G259" s="5">
        <f t="shared" si="16"/>
        <v>1.0111111111111111</v>
      </c>
      <c r="H259" s="5">
        <f t="shared" si="16"/>
        <v>0.95590828924162252</v>
      </c>
      <c r="I259" s="5">
        <f t="shared" si="16"/>
        <v>0.98236331569664903</v>
      </c>
      <c r="J259" s="5">
        <f t="shared" si="16"/>
        <v>0.97283950617283954</v>
      </c>
    </row>
    <row r="260" spans="2:10" x14ac:dyDescent="0.2">
      <c r="B260" t="s">
        <v>146</v>
      </c>
      <c r="D260" s="5"/>
      <c r="E260" s="5"/>
      <c r="F260" s="5"/>
      <c r="G260" s="5"/>
      <c r="H260" s="5"/>
      <c r="I260" s="5"/>
      <c r="J260" s="5"/>
    </row>
    <row r="261" spans="2:10" x14ac:dyDescent="0.2">
      <c r="C261" s="1">
        <v>19</v>
      </c>
      <c r="D261" s="5">
        <f t="shared" ref="D261:J265" si="17">D237/D243</f>
        <v>0.98701298701298701</v>
      </c>
      <c r="E261" s="5">
        <f t="shared" si="17"/>
        <v>1.0434782608695652</v>
      </c>
      <c r="F261" s="5">
        <f t="shared" si="17"/>
        <v>1.046875</v>
      </c>
      <c r="G261" s="5">
        <f t="shared" si="17"/>
        <v>1.0263157894736843</v>
      </c>
      <c r="H261" s="5">
        <f t="shared" si="17"/>
        <v>1</v>
      </c>
      <c r="I261" s="5">
        <f t="shared" si="17"/>
        <v>1</v>
      </c>
      <c r="J261" s="5">
        <f t="shared" si="17"/>
        <v>1</v>
      </c>
    </row>
    <row r="262" spans="2:10" x14ac:dyDescent="0.2">
      <c r="C262" s="1">
        <v>16</v>
      </c>
      <c r="D262" s="5">
        <f t="shared" si="17"/>
        <v>1.0067567567567568</v>
      </c>
      <c r="E262" s="5">
        <f t="shared" si="17"/>
        <v>1</v>
      </c>
      <c r="F262" s="5">
        <f t="shared" si="17"/>
        <v>1</v>
      </c>
      <c r="G262" s="5">
        <f t="shared" si="17"/>
        <v>0.95</v>
      </c>
      <c r="H262" s="5">
        <f t="shared" si="17"/>
        <v>1</v>
      </c>
      <c r="I262" s="5">
        <f t="shared" si="17"/>
        <v>1.0172413793103448</v>
      </c>
      <c r="J262" s="5">
        <f t="shared" si="17"/>
        <v>1</v>
      </c>
    </row>
    <row r="263" spans="2:10" x14ac:dyDescent="0.2">
      <c r="C263" s="1">
        <v>21</v>
      </c>
      <c r="D263" s="5" t="e">
        <f t="shared" si="17"/>
        <v>#N/A</v>
      </c>
      <c r="E263" s="5">
        <f t="shared" si="17"/>
        <v>1.0454545454545454</v>
      </c>
      <c r="F263" s="5">
        <f t="shared" si="17"/>
        <v>1</v>
      </c>
      <c r="G263" s="5" t="e">
        <f t="shared" si="17"/>
        <v>#N/A</v>
      </c>
      <c r="H263" s="5">
        <f t="shared" si="17"/>
        <v>1.0555555555555556</v>
      </c>
      <c r="I263" s="5" t="e">
        <f t="shared" si="17"/>
        <v>#N/A</v>
      </c>
      <c r="J263" s="5">
        <f t="shared" si="17"/>
        <v>0.93333333333333335</v>
      </c>
    </row>
    <row r="264" spans="2:10" x14ac:dyDescent="0.2">
      <c r="C264" s="1">
        <v>11</v>
      </c>
      <c r="D264" s="5">
        <f t="shared" si="17"/>
        <v>1</v>
      </c>
      <c r="E264" s="5">
        <f t="shared" si="17"/>
        <v>0.97959183673469385</v>
      </c>
      <c r="F264" s="5">
        <f t="shared" si="17"/>
        <v>0.97142857142857142</v>
      </c>
      <c r="G264" s="5">
        <f t="shared" si="17"/>
        <v>1</v>
      </c>
      <c r="H264" s="5">
        <f t="shared" si="17"/>
        <v>1</v>
      </c>
      <c r="I264" s="5">
        <f t="shared" si="17"/>
        <v>1</v>
      </c>
      <c r="J264" s="5">
        <f t="shared" si="17"/>
        <v>1</v>
      </c>
    </row>
    <row r="265" spans="2:10" x14ac:dyDescent="0.2">
      <c r="C265" s="1">
        <v>35</v>
      </c>
      <c r="D265" s="5">
        <f t="shared" si="17"/>
        <v>0.94</v>
      </c>
      <c r="E265" s="5">
        <f t="shared" si="17"/>
        <v>1.0434782608695652</v>
      </c>
      <c r="F265" s="5">
        <f t="shared" si="17"/>
        <v>1.0303030303030303</v>
      </c>
      <c r="G265" s="5">
        <f t="shared" si="17"/>
        <v>1</v>
      </c>
      <c r="H265" s="5">
        <f t="shared" si="17"/>
        <v>0.95238095238095233</v>
      </c>
      <c r="I265" s="5">
        <f t="shared" si="17"/>
        <v>0.98412698412698407</v>
      </c>
      <c r="J265" s="5">
        <f t="shared" si="17"/>
        <v>0.96666666666666667</v>
      </c>
    </row>
    <row r="266" spans="2:10" x14ac:dyDescent="0.2">
      <c r="B266" t="s">
        <v>147</v>
      </c>
      <c r="D266" s="5"/>
      <c r="E266" s="5"/>
      <c r="F266" s="5"/>
      <c r="G266" s="5"/>
      <c r="H266" s="5"/>
      <c r="I266" s="5"/>
      <c r="J266" s="5"/>
    </row>
    <row r="267" spans="2:10" x14ac:dyDescent="0.2">
      <c r="C267" s="1">
        <v>19</v>
      </c>
      <c r="D267" s="5">
        <f t="shared" ref="D267:J267" si="18">SKEW(D3:D52)</f>
        <v>0.1861592193793323</v>
      </c>
      <c r="E267" s="5">
        <f t="shared" si="18"/>
        <v>0.33682041908902199</v>
      </c>
      <c r="F267" s="5">
        <f t="shared" si="18"/>
        <v>1.518417373397817</v>
      </c>
      <c r="G267" s="5">
        <f t="shared" si="18"/>
        <v>0.5222063253668624</v>
      </c>
      <c r="H267" s="5">
        <f t="shared" si="18"/>
        <v>0.27312925704592972</v>
      </c>
      <c r="I267" s="5">
        <f t="shared" si="18"/>
        <v>0.3687094606231533</v>
      </c>
      <c r="J267" s="5">
        <f t="shared" si="18"/>
        <v>-2.4975734633393452E-2</v>
      </c>
    </row>
    <row r="268" spans="2:10" x14ac:dyDescent="0.2">
      <c r="C268" s="1">
        <v>16</v>
      </c>
      <c r="D268" s="5">
        <f t="shared" ref="D268:J268" si="19">SKEW(D53:D98)</f>
        <v>0.64202495788598801</v>
      </c>
      <c r="E268" s="5">
        <f t="shared" si="19"/>
        <v>-0.23956298113563609</v>
      </c>
      <c r="F268" s="5">
        <f t="shared" si="19"/>
        <v>2.6177926193556675E-2</v>
      </c>
      <c r="G268" s="5">
        <f t="shared" si="19"/>
        <v>-0.13841427662996472</v>
      </c>
      <c r="H268" s="5">
        <f t="shared" si="19"/>
        <v>2.1208112495991283</v>
      </c>
      <c r="I268" s="5">
        <f t="shared" si="19"/>
        <v>-5.1940888435959458</v>
      </c>
      <c r="J268" s="5">
        <f t="shared" si="19"/>
        <v>-0.6906172014899995</v>
      </c>
    </row>
    <row r="269" spans="2:10" x14ac:dyDescent="0.2">
      <c r="C269" s="1">
        <v>21</v>
      </c>
      <c r="D269" s="5">
        <f t="shared" ref="D269:J269" si="20">SKEW(D99:D103)</f>
        <v>-0.42735575079199017</v>
      </c>
      <c r="E269" s="5">
        <f t="shared" si="20"/>
        <v>0.54138705095108797</v>
      </c>
      <c r="F269" s="5">
        <f t="shared" si="20"/>
        <v>1.7443694974549944</v>
      </c>
      <c r="G269" s="5">
        <f t="shared" si="20"/>
        <v>0</v>
      </c>
      <c r="H269" s="5">
        <f t="shared" si="20"/>
        <v>0.54138705095108797</v>
      </c>
      <c r="I269" s="5">
        <f t="shared" si="20"/>
        <v>1.549131381256674</v>
      </c>
      <c r="J269" s="5">
        <f t="shared" si="20"/>
        <v>0.31535587858059844</v>
      </c>
    </row>
    <row r="270" spans="2:10" x14ac:dyDescent="0.2">
      <c r="C270" s="1">
        <v>11</v>
      </c>
      <c r="D270" s="5">
        <f t="shared" ref="D270:J270" si="21">SKEW(D104:D203)</f>
        <v>0.32779510761293867</v>
      </c>
      <c r="E270" s="5">
        <f t="shared" si="21"/>
        <v>0.2976060802519625</v>
      </c>
      <c r="F270" s="5">
        <f t="shared" si="21"/>
        <v>0.33609475786286724</v>
      </c>
      <c r="G270" s="5">
        <f t="shared" si="21"/>
        <v>-2.5087271439037256E-2</v>
      </c>
      <c r="H270" s="5">
        <f t="shared" si="21"/>
        <v>0.21364144633635493</v>
      </c>
      <c r="I270" s="5">
        <f t="shared" si="21"/>
        <v>0.44168734272275656</v>
      </c>
      <c r="J270" s="5">
        <f t="shared" si="21"/>
        <v>0.4740400460020297</v>
      </c>
    </row>
    <row r="271" spans="2:10" x14ac:dyDescent="0.2">
      <c r="C271" s="1">
        <v>35</v>
      </c>
      <c r="D271" s="5">
        <f t="shared" ref="D271:J271" si="22">SKEW(D204:D230)</f>
        <v>0.41529658965847527</v>
      </c>
      <c r="E271" s="5">
        <f t="shared" si="22"/>
        <v>0.57972414938879246</v>
      </c>
      <c r="F271" s="5">
        <f t="shared" si="22"/>
        <v>-0.13993284422929464</v>
      </c>
      <c r="G271" s="5">
        <f t="shared" si="22"/>
        <v>-2.9622626487173366E-3</v>
      </c>
      <c r="H271" s="5">
        <f t="shared" si="22"/>
        <v>6.7427277026573654E-2</v>
      </c>
      <c r="I271" s="5">
        <f t="shared" si="22"/>
        <v>-0.7230947154287255</v>
      </c>
      <c r="J271" s="5">
        <f t="shared" si="22"/>
        <v>-0.18298510418310332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view="pageLayout" workbookViewId="0">
      <selection sqref="A1:J271"/>
    </sheetView>
  </sheetViews>
  <sheetFormatPr defaultColWidth="11" defaultRowHeight="12.75" x14ac:dyDescent="0.2"/>
  <sheetData>
    <row r="1" spans="1:1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0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0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0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0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0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0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</row>
    <row r="55" spans="1:10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0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0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0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</row>
    <row r="59" spans="1:10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0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0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0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0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0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A231" s="1"/>
      <c r="B231" s="1">
        <v>3</v>
      </c>
      <c r="C231" s="1">
        <v>19</v>
      </c>
      <c r="D231" s="3">
        <f t="shared" ref="D231:J231" si="0">AVERAGE(D3:D52)</f>
        <v>228.18</v>
      </c>
      <c r="E231" s="3">
        <f t="shared" si="0"/>
        <v>48.12</v>
      </c>
      <c r="F231" s="3">
        <f t="shared" si="0"/>
        <v>33.92</v>
      </c>
      <c r="G231" s="3">
        <f t="shared" si="0"/>
        <v>19.600000000000001</v>
      </c>
      <c r="H231" s="3">
        <f t="shared" si="0"/>
        <v>19.48</v>
      </c>
      <c r="I231" s="3">
        <f t="shared" si="0"/>
        <v>60.22</v>
      </c>
      <c r="J231" s="2">
        <f t="shared" si="0"/>
        <v>28.24</v>
      </c>
    </row>
    <row r="232" spans="1:10" x14ac:dyDescent="0.2">
      <c r="A232" s="1"/>
      <c r="B232" s="1">
        <v>13</v>
      </c>
      <c r="C232" s="1">
        <v>16</v>
      </c>
      <c r="D232" s="3">
        <f t="shared" ref="D232:J232" si="1">AVERAGE(D53:D98)</f>
        <v>223.84782608695653</v>
      </c>
      <c r="E232" s="3">
        <f t="shared" si="1"/>
        <v>46.217391304347828</v>
      </c>
      <c r="F232" s="3">
        <f t="shared" si="1"/>
        <v>33.130434782608695</v>
      </c>
      <c r="G232" s="3">
        <f t="shared" si="1"/>
        <v>19.260869565217391</v>
      </c>
      <c r="H232" s="3">
        <f t="shared" si="1"/>
        <v>19</v>
      </c>
      <c r="I232" s="3">
        <f t="shared" si="1"/>
        <v>58.065217391304351</v>
      </c>
      <c r="J232" s="2">
        <f t="shared" si="1"/>
        <v>27.826086956521738</v>
      </c>
    </row>
    <row r="233" spans="1:10" x14ac:dyDescent="0.2">
      <c r="A233" s="1"/>
      <c r="B233" s="1">
        <v>60</v>
      </c>
      <c r="C233" s="1">
        <v>21</v>
      </c>
      <c r="D233" s="3">
        <f t="shared" ref="D233:J233" si="2">AVERAGE(D99:D103)</f>
        <v>230.8</v>
      </c>
      <c r="E233" s="3">
        <f t="shared" si="2"/>
        <v>46.4</v>
      </c>
      <c r="F233" s="3">
        <f t="shared" si="2"/>
        <v>34</v>
      </c>
      <c r="G233" s="3">
        <f t="shared" si="2"/>
        <v>20</v>
      </c>
      <c r="H233" s="3">
        <f t="shared" si="2"/>
        <v>19.2</v>
      </c>
      <c r="I233" s="3">
        <f t="shared" si="2"/>
        <v>59.8</v>
      </c>
      <c r="J233" s="2">
        <f t="shared" si="2"/>
        <v>28.4</v>
      </c>
    </row>
    <row r="234" spans="1:10" x14ac:dyDescent="0.2">
      <c r="A234" s="1"/>
      <c r="B234" s="1" t="s">
        <v>262</v>
      </c>
      <c r="C234" s="1">
        <v>11</v>
      </c>
      <c r="D234" s="3">
        <f t="shared" ref="D234:J234" si="3">AVERAGE(D104:D203)</f>
        <v>229.38</v>
      </c>
      <c r="E234" s="3">
        <f t="shared" si="3"/>
        <v>48.3</v>
      </c>
      <c r="F234" s="3">
        <f t="shared" si="3"/>
        <v>33.94</v>
      </c>
      <c r="G234" s="3">
        <f t="shared" si="3"/>
        <v>19.829999999999998</v>
      </c>
      <c r="H234" s="3">
        <f t="shared" si="3"/>
        <v>19.66</v>
      </c>
      <c r="I234" s="3">
        <f t="shared" si="3"/>
        <v>60.89</v>
      </c>
      <c r="J234" s="2">
        <f t="shared" si="3"/>
        <v>28.53</v>
      </c>
    </row>
    <row r="235" spans="1:10" x14ac:dyDescent="0.2">
      <c r="A235" s="1"/>
      <c r="B235" s="1">
        <v>77</v>
      </c>
      <c r="C235" s="1">
        <v>35</v>
      </c>
      <c r="D235" s="3">
        <f t="shared" ref="D235:J235" si="4">AVERAGE(D204:D230)</f>
        <v>235.74074074074073</v>
      </c>
      <c r="E235" s="3">
        <f t="shared" si="4"/>
        <v>48</v>
      </c>
      <c r="F235" s="3">
        <f t="shared" si="4"/>
        <v>34.296296296296298</v>
      </c>
      <c r="G235" s="3">
        <f t="shared" si="4"/>
        <v>20.222222222222221</v>
      </c>
      <c r="H235" s="3">
        <f t="shared" si="4"/>
        <v>20.074074074074073</v>
      </c>
      <c r="I235" s="3">
        <f t="shared" si="4"/>
        <v>61.888888888888886</v>
      </c>
      <c r="J235" s="2">
        <f t="shared" si="4"/>
        <v>29.185185185185187</v>
      </c>
    </row>
    <row r="236" spans="1:10" x14ac:dyDescent="0.2">
      <c r="B236" t="s">
        <v>132</v>
      </c>
    </row>
    <row r="237" spans="1:10" x14ac:dyDescent="0.2">
      <c r="C237" s="1">
        <v>19</v>
      </c>
      <c r="D237" s="5">
        <f t="shared" ref="D237:J237" si="5">MEDIAN(D3:D52)</f>
        <v>228</v>
      </c>
      <c r="E237" s="5">
        <f t="shared" si="5"/>
        <v>48</v>
      </c>
      <c r="F237" s="5">
        <f t="shared" si="5"/>
        <v>33.5</v>
      </c>
      <c r="G237" s="5">
        <f t="shared" si="5"/>
        <v>19.5</v>
      </c>
      <c r="H237" s="5">
        <f t="shared" si="5"/>
        <v>19</v>
      </c>
      <c r="I237" s="5">
        <f t="shared" si="5"/>
        <v>60</v>
      </c>
      <c r="J237" s="5">
        <f t="shared" si="5"/>
        <v>28</v>
      </c>
    </row>
    <row r="238" spans="1:10" x14ac:dyDescent="0.2">
      <c r="C238" s="1">
        <v>16</v>
      </c>
      <c r="D238" s="5">
        <f t="shared" ref="D238:J238" si="6">MEDIAN(D53:D98)</f>
        <v>223.5</v>
      </c>
      <c r="E238" s="5">
        <f t="shared" si="6"/>
        <v>47</v>
      </c>
      <c r="F238" s="5">
        <f t="shared" si="6"/>
        <v>33</v>
      </c>
      <c r="G238" s="5">
        <f t="shared" si="6"/>
        <v>19</v>
      </c>
      <c r="H238" s="5">
        <f t="shared" si="6"/>
        <v>19</v>
      </c>
      <c r="I238" s="5">
        <f t="shared" si="6"/>
        <v>59</v>
      </c>
      <c r="J238" s="5">
        <f t="shared" si="6"/>
        <v>28</v>
      </c>
    </row>
    <row r="239" spans="1:10" x14ac:dyDescent="0.2">
      <c r="C239" s="1">
        <v>21</v>
      </c>
      <c r="D239" s="5">
        <f t="shared" ref="D239:J239" si="7">MEDIAN(D99:D103)</f>
        <v>230</v>
      </c>
      <c r="E239" s="5">
        <f t="shared" si="7"/>
        <v>46</v>
      </c>
      <c r="F239" s="5">
        <f t="shared" si="7"/>
        <v>33</v>
      </c>
      <c r="G239" s="5">
        <f t="shared" si="7"/>
        <v>20</v>
      </c>
      <c r="H239" s="5">
        <f t="shared" si="7"/>
        <v>19</v>
      </c>
      <c r="I239" s="5">
        <f t="shared" si="7"/>
        <v>59</v>
      </c>
      <c r="J239" s="5">
        <f t="shared" si="7"/>
        <v>28</v>
      </c>
    </row>
    <row r="240" spans="1:10" x14ac:dyDescent="0.2">
      <c r="C240" s="1">
        <v>11</v>
      </c>
      <c r="D240" s="5">
        <f t="shared" ref="D240:J240" si="8">MEDIAN(D104:D203)</f>
        <v>229</v>
      </c>
      <c r="E240" s="5">
        <f t="shared" si="8"/>
        <v>48</v>
      </c>
      <c r="F240" s="5">
        <f t="shared" si="8"/>
        <v>34</v>
      </c>
      <c r="G240" s="5">
        <f t="shared" si="8"/>
        <v>20</v>
      </c>
      <c r="H240" s="5">
        <f t="shared" si="8"/>
        <v>20</v>
      </c>
      <c r="I240" s="5">
        <f t="shared" si="8"/>
        <v>61</v>
      </c>
      <c r="J240" s="5">
        <f t="shared" si="8"/>
        <v>28</v>
      </c>
    </row>
    <row r="241" spans="2:10" x14ac:dyDescent="0.2">
      <c r="C241" s="1">
        <v>35</v>
      </c>
      <c r="D241" s="5">
        <f t="shared" ref="D241:J241" si="9">MEDIAN(D204:D230)</f>
        <v>235</v>
      </c>
      <c r="E241" s="5">
        <f t="shared" si="9"/>
        <v>48</v>
      </c>
      <c r="F241" s="5">
        <f t="shared" si="9"/>
        <v>34</v>
      </c>
      <c r="G241" s="5">
        <f t="shared" si="9"/>
        <v>20</v>
      </c>
      <c r="H241" s="5">
        <f t="shared" si="9"/>
        <v>20</v>
      </c>
      <c r="I241" s="5">
        <f t="shared" si="9"/>
        <v>62</v>
      </c>
      <c r="J241" s="5">
        <f t="shared" si="9"/>
        <v>29</v>
      </c>
    </row>
    <row r="242" spans="2:10" x14ac:dyDescent="0.2">
      <c r="B242" t="s">
        <v>133</v>
      </c>
      <c r="D242" s="5"/>
      <c r="E242" s="5"/>
      <c r="F242" s="5"/>
      <c r="G242" s="5"/>
      <c r="H242" s="5"/>
      <c r="I242" s="5"/>
      <c r="J242" s="5"/>
    </row>
    <row r="243" spans="2:10" x14ac:dyDescent="0.2">
      <c r="C243" s="1">
        <v>19</v>
      </c>
      <c r="D243" s="5">
        <f t="shared" ref="D243:J243" si="10">MODE(D3:D52)</f>
        <v>231</v>
      </c>
      <c r="E243" s="5">
        <f t="shared" si="10"/>
        <v>46</v>
      </c>
      <c r="F243" s="5">
        <f t="shared" si="10"/>
        <v>32</v>
      </c>
      <c r="G243" s="5">
        <f t="shared" si="10"/>
        <v>19</v>
      </c>
      <c r="H243" s="5">
        <f t="shared" si="10"/>
        <v>19</v>
      </c>
      <c r="I243" s="5">
        <f t="shared" si="10"/>
        <v>60</v>
      </c>
      <c r="J243" s="5">
        <f t="shared" si="10"/>
        <v>28</v>
      </c>
    </row>
    <row r="244" spans="2:10" x14ac:dyDescent="0.2">
      <c r="C244" s="1">
        <v>16</v>
      </c>
      <c r="D244" s="5">
        <f t="shared" ref="D244:J244" si="11">MODE(D53:D98)</f>
        <v>222</v>
      </c>
      <c r="E244" s="5">
        <f t="shared" si="11"/>
        <v>47</v>
      </c>
      <c r="F244" s="5">
        <f t="shared" si="11"/>
        <v>33</v>
      </c>
      <c r="G244" s="5">
        <f t="shared" si="11"/>
        <v>20</v>
      </c>
      <c r="H244" s="5">
        <f t="shared" si="11"/>
        <v>19</v>
      </c>
      <c r="I244" s="5">
        <f t="shared" si="11"/>
        <v>58</v>
      </c>
      <c r="J244" s="5">
        <f t="shared" si="11"/>
        <v>28</v>
      </c>
    </row>
    <row r="245" spans="2:10" x14ac:dyDescent="0.2">
      <c r="C245" s="1">
        <v>21</v>
      </c>
      <c r="D245" s="5" t="e">
        <f t="shared" ref="D245:J245" si="12">MODE(D99:D103)</f>
        <v>#N/A</v>
      </c>
      <c r="E245" s="5">
        <f t="shared" si="12"/>
        <v>44</v>
      </c>
      <c r="F245" s="5">
        <f t="shared" si="12"/>
        <v>33</v>
      </c>
      <c r="G245" s="5" t="e">
        <f t="shared" si="12"/>
        <v>#N/A</v>
      </c>
      <c r="H245" s="5">
        <f t="shared" si="12"/>
        <v>18</v>
      </c>
      <c r="I245" s="5" t="e">
        <f t="shared" si="12"/>
        <v>#N/A</v>
      </c>
      <c r="J245" s="5">
        <f t="shared" si="12"/>
        <v>30</v>
      </c>
    </row>
    <row r="246" spans="2:10" x14ac:dyDescent="0.2">
      <c r="C246" s="1">
        <v>11</v>
      </c>
      <c r="D246" s="5">
        <f t="shared" ref="D246:J246" si="13">MODE(D104:D203)</f>
        <v>229</v>
      </c>
      <c r="E246" s="5">
        <f t="shared" si="13"/>
        <v>49</v>
      </c>
      <c r="F246" s="5">
        <f t="shared" si="13"/>
        <v>35</v>
      </c>
      <c r="G246" s="5">
        <f t="shared" si="13"/>
        <v>20</v>
      </c>
      <c r="H246" s="5">
        <f t="shared" si="13"/>
        <v>20</v>
      </c>
      <c r="I246" s="5">
        <f t="shared" si="13"/>
        <v>61</v>
      </c>
      <c r="J246" s="5">
        <f t="shared" si="13"/>
        <v>28</v>
      </c>
    </row>
    <row r="247" spans="2:10" x14ac:dyDescent="0.2">
      <c r="C247" s="1">
        <v>35</v>
      </c>
      <c r="D247" s="5">
        <f t="shared" ref="D247:J247" si="14">MODE(D204:D230)</f>
        <v>250</v>
      </c>
      <c r="E247" s="5">
        <f t="shared" si="14"/>
        <v>46</v>
      </c>
      <c r="F247" s="5">
        <f t="shared" si="14"/>
        <v>33</v>
      </c>
      <c r="G247" s="5">
        <f t="shared" si="14"/>
        <v>20</v>
      </c>
      <c r="H247" s="5">
        <f t="shared" si="14"/>
        <v>21</v>
      </c>
      <c r="I247" s="5">
        <f t="shared" si="14"/>
        <v>63</v>
      </c>
      <c r="J247" s="5">
        <f t="shared" si="14"/>
        <v>30</v>
      </c>
    </row>
    <row r="248" spans="2:10" x14ac:dyDescent="0.2">
      <c r="B248" t="s">
        <v>144</v>
      </c>
      <c r="D248" s="5"/>
      <c r="E248" s="5"/>
      <c r="F248" s="5"/>
      <c r="G248" s="5"/>
      <c r="H248" s="5"/>
      <c r="I248" s="5"/>
      <c r="J248" s="5"/>
    </row>
    <row r="249" spans="2:10" x14ac:dyDescent="0.2">
      <c r="C249" s="1">
        <v>19</v>
      </c>
      <c r="D249" s="5">
        <f t="shared" ref="D249:J253" si="15">D231/D237</f>
        <v>1.0007894736842105</v>
      </c>
      <c r="E249" s="5">
        <f t="shared" si="15"/>
        <v>1.0024999999999999</v>
      </c>
      <c r="F249" s="5">
        <f t="shared" si="15"/>
        <v>1.0125373134328359</v>
      </c>
      <c r="G249" s="5">
        <f t="shared" si="15"/>
        <v>1.0051282051282051</v>
      </c>
      <c r="H249" s="5">
        <f t="shared" si="15"/>
        <v>1.0252631578947369</v>
      </c>
      <c r="I249" s="5">
        <f t="shared" si="15"/>
        <v>1.0036666666666667</v>
      </c>
      <c r="J249" s="5">
        <f t="shared" si="15"/>
        <v>1.0085714285714285</v>
      </c>
    </row>
    <row r="250" spans="2:10" x14ac:dyDescent="0.2">
      <c r="C250" s="1">
        <v>16</v>
      </c>
      <c r="D250" s="5">
        <f t="shared" si="15"/>
        <v>1.0015562688454431</v>
      </c>
      <c r="E250" s="5">
        <f t="shared" si="15"/>
        <v>0.9833487511563368</v>
      </c>
      <c r="F250" s="5">
        <f t="shared" si="15"/>
        <v>1.0039525691699605</v>
      </c>
      <c r="G250" s="5">
        <f t="shared" si="15"/>
        <v>1.0137299771167048</v>
      </c>
      <c r="H250" s="5">
        <f t="shared" si="15"/>
        <v>1</v>
      </c>
      <c r="I250" s="5">
        <f t="shared" si="15"/>
        <v>0.98415622697126015</v>
      </c>
      <c r="J250" s="5">
        <f t="shared" si="15"/>
        <v>0.99378881987577639</v>
      </c>
    </row>
    <row r="251" spans="2:10" x14ac:dyDescent="0.2">
      <c r="C251" s="1">
        <v>21</v>
      </c>
      <c r="D251" s="5">
        <f t="shared" si="15"/>
        <v>1.0034782608695654</v>
      </c>
      <c r="E251" s="5">
        <f t="shared" si="15"/>
        <v>1.008695652173913</v>
      </c>
      <c r="F251" s="5">
        <f t="shared" si="15"/>
        <v>1.0303030303030303</v>
      </c>
      <c r="G251" s="5">
        <f t="shared" si="15"/>
        <v>1</v>
      </c>
      <c r="H251" s="5">
        <f t="shared" si="15"/>
        <v>1.0105263157894737</v>
      </c>
      <c r="I251" s="5">
        <f t="shared" si="15"/>
        <v>1.0135593220338983</v>
      </c>
      <c r="J251" s="5">
        <f t="shared" si="15"/>
        <v>1.0142857142857142</v>
      </c>
    </row>
    <row r="252" spans="2:10" x14ac:dyDescent="0.2">
      <c r="C252" s="1">
        <v>11</v>
      </c>
      <c r="D252" s="5">
        <f t="shared" si="15"/>
        <v>1.0016593886462881</v>
      </c>
      <c r="E252" s="5">
        <f t="shared" si="15"/>
        <v>1.0062499999999999</v>
      </c>
      <c r="F252" s="5">
        <f t="shared" si="15"/>
        <v>0.998235294117647</v>
      </c>
      <c r="G252" s="5">
        <f t="shared" si="15"/>
        <v>0.99149999999999994</v>
      </c>
      <c r="H252" s="5">
        <f t="shared" si="15"/>
        <v>0.98299999999999998</v>
      </c>
      <c r="I252" s="5">
        <f t="shared" si="15"/>
        <v>0.99819672131147541</v>
      </c>
      <c r="J252" s="5">
        <f t="shared" si="15"/>
        <v>1.0189285714285714</v>
      </c>
    </row>
    <row r="253" spans="2:10" x14ac:dyDescent="0.2">
      <c r="C253" s="1">
        <v>35</v>
      </c>
      <c r="D253" s="5">
        <f t="shared" si="15"/>
        <v>1.0031520882584712</v>
      </c>
      <c r="E253" s="5">
        <f t="shared" si="15"/>
        <v>1</v>
      </c>
      <c r="F253" s="5">
        <f t="shared" si="15"/>
        <v>1.0087145969498912</v>
      </c>
      <c r="G253" s="5">
        <f t="shared" si="15"/>
        <v>1.0111111111111111</v>
      </c>
      <c r="H253" s="5">
        <f t="shared" si="15"/>
        <v>1.0037037037037035</v>
      </c>
      <c r="I253" s="5">
        <f t="shared" si="15"/>
        <v>0.99820788530465943</v>
      </c>
      <c r="J253" s="5">
        <f t="shared" si="15"/>
        <v>1.0063856960408686</v>
      </c>
    </row>
    <row r="254" spans="2:10" x14ac:dyDescent="0.2">
      <c r="B254" t="s">
        <v>145</v>
      </c>
      <c r="D254" s="5"/>
      <c r="E254" s="5"/>
      <c r="F254" s="5"/>
      <c r="G254" s="5"/>
      <c r="H254" s="5"/>
      <c r="I254" s="5"/>
      <c r="J254" s="5"/>
    </row>
    <row r="255" spans="2:10" x14ac:dyDescent="0.2">
      <c r="C255" s="1">
        <v>19</v>
      </c>
      <c r="D255" s="5">
        <f t="shared" ref="D255:J259" si="16">D231/D243</f>
        <v>0.98779220779220778</v>
      </c>
      <c r="E255" s="5">
        <f t="shared" si="16"/>
        <v>1.046086956521739</v>
      </c>
      <c r="F255" s="5">
        <f t="shared" si="16"/>
        <v>1.06</v>
      </c>
      <c r="G255" s="5">
        <f t="shared" si="16"/>
        <v>1.0315789473684212</v>
      </c>
      <c r="H255" s="5">
        <f t="shared" si="16"/>
        <v>1.0252631578947369</v>
      </c>
      <c r="I255" s="5">
        <f t="shared" si="16"/>
        <v>1.0036666666666667</v>
      </c>
      <c r="J255" s="5">
        <f t="shared" si="16"/>
        <v>1.0085714285714285</v>
      </c>
    </row>
    <row r="256" spans="2:10" x14ac:dyDescent="0.2">
      <c r="C256" s="1">
        <v>16</v>
      </c>
      <c r="D256" s="5">
        <f t="shared" si="16"/>
        <v>1.0083235409322366</v>
      </c>
      <c r="E256" s="5">
        <f t="shared" si="16"/>
        <v>0.9833487511563368</v>
      </c>
      <c r="F256" s="5">
        <f t="shared" si="16"/>
        <v>1.0039525691699605</v>
      </c>
      <c r="G256" s="5">
        <f t="shared" si="16"/>
        <v>0.96304347826086956</v>
      </c>
      <c r="H256" s="5">
        <f t="shared" si="16"/>
        <v>1</v>
      </c>
      <c r="I256" s="5">
        <f t="shared" si="16"/>
        <v>1.0011244377811095</v>
      </c>
      <c r="J256" s="5">
        <f t="shared" si="16"/>
        <v>0.99378881987577639</v>
      </c>
    </row>
    <row r="257" spans="2:10" x14ac:dyDescent="0.2">
      <c r="C257" s="1">
        <v>21</v>
      </c>
      <c r="D257" s="5" t="e">
        <f t="shared" si="16"/>
        <v>#N/A</v>
      </c>
      <c r="E257" s="5">
        <f t="shared" si="16"/>
        <v>1.0545454545454545</v>
      </c>
      <c r="F257" s="5">
        <f t="shared" si="16"/>
        <v>1.0303030303030303</v>
      </c>
      <c r="G257" s="5" t="e">
        <f t="shared" si="16"/>
        <v>#N/A</v>
      </c>
      <c r="H257" s="5">
        <f t="shared" si="16"/>
        <v>1.0666666666666667</v>
      </c>
      <c r="I257" s="5" t="e">
        <f t="shared" si="16"/>
        <v>#N/A</v>
      </c>
      <c r="J257" s="5">
        <f t="shared" si="16"/>
        <v>0.94666666666666666</v>
      </c>
    </row>
    <row r="258" spans="2:10" x14ac:dyDescent="0.2">
      <c r="C258" s="1">
        <v>11</v>
      </c>
      <c r="D258" s="5">
        <f t="shared" si="16"/>
        <v>1.0016593886462881</v>
      </c>
      <c r="E258" s="5">
        <f t="shared" si="16"/>
        <v>0.98571428571428565</v>
      </c>
      <c r="F258" s="5">
        <f t="shared" si="16"/>
        <v>0.96971428571428564</v>
      </c>
      <c r="G258" s="5">
        <f t="shared" si="16"/>
        <v>0.99149999999999994</v>
      </c>
      <c r="H258" s="5">
        <f t="shared" si="16"/>
        <v>0.98299999999999998</v>
      </c>
      <c r="I258" s="5">
        <f t="shared" si="16"/>
        <v>0.99819672131147541</v>
      </c>
      <c r="J258" s="5">
        <f t="shared" si="16"/>
        <v>1.0189285714285714</v>
      </c>
    </row>
    <row r="259" spans="2:10" x14ac:dyDescent="0.2">
      <c r="C259" s="1">
        <v>35</v>
      </c>
      <c r="D259" s="5">
        <f t="shared" si="16"/>
        <v>0.94296296296296289</v>
      </c>
      <c r="E259" s="5">
        <f t="shared" si="16"/>
        <v>1.0434782608695652</v>
      </c>
      <c r="F259" s="5">
        <f t="shared" si="16"/>
        <v>1.0392817059483725</v>
      </c>
      <c r="G259" s="5">
        <f t="shared" si="16"/>
        <v>1.0111111111111111</v>
      </c>
      <c r="H259" s="5">
        <f t="shared" si="16"/>
        <v>0.95590828924162252</v>
      </c>
      <c r="I259" s="5">
        <f t="shared" si="16"/>
        <v>0.98236331569664903</v>
      </c>
      <c r="J259" s="5">
        <f t="shared" si="16"/>
        <v>0.97283950617283954</v>
      </c>
    </row>
    <row r="260" spans="2:10" x14ac:dyDescent="0.2">
      <c r="B260" t="s">
        <v>146</v>
      </c>
      <c r="D260" s="5"/>
      <c r="E260" s="5"/>
      <c r="F260" s="5"/>
      <c r="G260" s="5"/>
      <c r="H260" s="5"/>
      <c r="I260" s="5"/>
      <c r="J260" s="5"/>
    </row>
    <row r="261" spans="2:10" x14ac:dyDescent="0.2">
      <c r="C261" s="1">
        <v>19</v>
      </c>
      <c r="D261" s="5">
        <f t="shared" ref="D261:J265" si="17">D237/D243</f>
        <v>0.98701298701298701</v>
      </c>
      <c r="E261" s="5">
        <f t="shared" si="17"/>
        <v>1.0434782608695652</v>
      </c>
      <c r="F261" s="5">
        <f t="shared" si="17"/>
        <v>1.046875</v>
      </c>
      <c r="G261" s="5">
        <f t="shared" si="17"/>
        <v>1.0263157894736843</v>
      </c>
      <c r="H261" s="5">
        <f t="shared" si="17"/>
        <v>1</v>
      </c>
      <c r="I261" s="5">
        <f t="shared" si="17"/>
        <v>1</v>
      </c>
      <c r="J261" s="5">
        <f t="shared" si="17"/>
        <v>1</v>
      </c>
    </row>
    <row r="262" spans="2:10" x14ac:dyDescent="0.2">
      <c r="C262" s="1">
        <v>16</v>
      </c>
      <c r="D262" s="5">
        <f t="shared" si="17"/>
        <v>1.0067567567567568</v>
      </c>
      <c r="E262" s="5">
        <f t="shared" si="17"/>
        <v>1</v>
      </c>
      <c r="F262" s="5">
        <f t="shared" si="17"/>
        <v>1</v>
      </c>
      <c r="G262" s="5">
        <f t="shared" si="17"/>
        <v>0.95</v>
      </c>
      <c r="H262" s="5">
        <f t="shared" si="17"/>
        <v>1</v>
      </c>
      <c r="I262" s="5">
        <f t="shared" si="17"/>
        <v>1.0172413793103448</v>
      </c>
      <c r="J262" s="5">
        <f t="shared" si="17"/>
        <v>1</v>
      </c>
    </row>
    <row r="263" spans="2:10" x14ac:dyDescent="0.2">
      <c r="C263" s="1">
        <v>21</v>
      </c>
      <c r="D263" s="5" t="e">
        <f t="shared" si="17"/>
        <v>#N/A</v>
      </c>
      <c r="E263" s="5">
        <f t="shared" si="17"/>
        <v>1.0454545454545454</v>
      </c>
      <c r="F263" s="5">
        <f t="shared" si="17"/>
        <v>1</v>
      </c>
      <c r="G263" s="5" t="e">
        <f t="shared" si="17"/>
        <v>#N/A</v>
      </c>
      <c r="H263" s="5">
        <f t="shared" si="17"/>
        <v>1.0555555555555556</v>
      </c>
      <c r="I263" s="5" t="e">
        <f t="shared" si="17"/>
        <v>#N/A</v>
      </c>
      <c r="J263" s="5">
        <f t="shared" si="17"/>
        <v>0.93333333333333335</v>
      </c>
    </row>
    <row r="264" spans="2:10" x14ac:dyDescent="0.2">
      <c r="C264" s="1">
        <v>11</v>
      </c>
      <c r="D264" s="5">
        <f t="shared" si="17"/>
        <v>1</v>
      </c>
      <c r="E264" s="5">
        <f t="shared" si="17"/>
        <v>0.97959183673469385</v>
      </c>
      <c r="F264" s="5">
        <f t="shared" si="17"/>
        <v>0.97142857142857142</v>
      </c>
      <c r="G264" s="5">
        <f t="shared" si="17"/>
        <v>1</v>
      </c>
      <c r="H264" s="5">
        <f t="shared" si="17"/>
        <v>1</v>
      </c>
      <c r="I264" s="5">
        <f t="shared" si="17"/>
        <v>1</v>
      </c>
      <c r="J264" s="5">
        <f t="shared" si="17"/>
        <v>1</v>
      </c>
    </row>
    <row r="265" spans="2:10" x14ac:dyDescent="0.2">
      <c r="C265" s="1">
        <v>35</v>
      </c>
      <c r="D265" s="5">
        <f t="shared" si="17"/>
        <v>0.94</v>
      </c>
      <c r="E265" s="5">
        <f t="shared" si="17"/>
        <v>1.0434782608695652</v>
      </c>
      <c r="F265" s="5">
        <f t="shared" si="17"/>
        <v>1.0303030303030303</v>
      </c>
      <c r="G265" s="5">
        <f t="shared" si="17"/>
        <v>1</v>
      </c>
      <c r="H265" s="5">
        <f t="shared" si="17"/>
        <v>0.95238095238095233</v>
      </c>
      <c r="I265" s="5">
        <f t="shared" si="17"/>
        <v>0.98412698412698407</v>
      </c>
      <c r="J265" s="5">
        <f t="shared" si="17"/>
        <v>0.96666666666666667</v>
      </c>
    </row>
    <row r="266" spans="2:10" x14ac:dyDescent="0.2">
      <c r="B266" t="s">
        <v>147</v>
      </c>
      <c r="D266" s="5"/>
      <c r="E266" s="5"/>
      <c r="F266" s="5"/>
      <c r="G266" s="5"/>
      <c r="H266" s="5"/>
      <c r="I266" s="5"/>
      <c r="J266" s="5"/>
    </row>
    <row r="267" spans="2:10" x14ac:dyDescent="0.2">
      <c r="C267" s="1">
        <v>19</v>
      </c>
      <c r="D267" s="5">
        <f t="shared" ref="D267:J267" si="18">SKEW(D3:D52)</f>
        <v>0.1861592193793323</v>
      </c>
      <c r="E267" s="5">
        <f t="shared" si="18"/>
        <v>0.33682041908902199</v>
      </c>
      <c r="F267" s="5">
        <f t="shared" si="18"/>
        <v>1.518417373397817</v>
      </c>
      <c r="G267" s="5">
        <f t="shared" si="18"/>
        <v>0.5222063253668624</v>
      </c>
      <c r="H267" s="5">
        <f t="shared" si="18"/>
        <v>0.27312925704592972</v>
      </c>
      <c r="I267" s="5">
        <f t="shared" si="18"/>
        <v>0.3687094606231533</v>
      </c>
      <c r="J267" s="5">
        <f t="shared" si="18"/>
        <v>-2.4975734633393452E-2</v>
      </c>
    </row>
    <row r="268" spans="2:10" x14ac:dyDescent="0.2">
      <c r="C268" s="1">
        <v>16</v>
      </c>
      <c r="D268" s="5">
        <f t="shared" ref="D268:J268" si="19">SKEW(D53:D98)</f>
        <v>0.64202495788598801</v>
      </c>
      <c r="E268" s="5">
        <f t="shared" si="19"/>
        <v>-0.23956298113563609</v>
      </c>
      <c r="F268" s="5">
        <f t="shared" si="19"/>
        <v>2.6177926193556675E-2</v>
      </c>
      <c r="G268" s="5">
        <f t="shared" si="19"/>
        <v>-0.13841427662996472</v>
      </c>
      <c r="H268" s="5">
        <f t="shared" si="19"/>
        <v>2.1208112495991283</v>
      </c>
      <c r="I268" s="5">
        <f t="shared" si="19"/>
        <v>-5.1940888435959458</v>
      </c>
      <c r="J268" s="5">
        <f t="shared" si="19"/>
        <v>-0.6906172014899995</v>
      </c>
    </row>
    <row r="269" spans="2:10" x14ac:dyDescent="0.2">
      <c r="C269" s="1">
        <v>21</v>
      </c>
      <c r="D269" s="5">
        <f t="shared" ref="D269:J269" si="20">SKEW(D99:D103)</f>
        <v>-0.42735575079199017</v>
      </c>
      <c r="E269" s="5">
        <f t="shared" si="20"/>
        <v>0.54138705095108797</v>
      </c>
      <c r="F269" s="5">
        <f t="shared" si="20"/>
        <v>1.7443694974549944</v>
      </c>
      <c r="G269" s="5">
        <f t="shared" si="20"/>
        <v>0</v>
      </c>
      <c r="H269" s="5">
        <f t="shared" si="20"/>
        <v>0.54138705095108797</v>
      </c>
      <c r="I269" s="5">
        <f t="shared" si="20"/>
        <v>1.549131381256674</v>
      </c>
      <c r="J269" s="5">
        <f t="shared" si="20"/>
        <v>0.31535587858059844</v>
      </c>
    </row>
    <row r="270" spans="2:10" x14ac:dyDescent="0.2">
      <c r="C270" s="1">
        <v>11</v>
      </c>
      <c r="D270" s="5">
        <f t="shared" ref="D270:J270" si="21">SKEW(D104:D203)</f>
        <v>0.32779510761293867</v>
      </c>
      <c r="E270" s="5">
        <f t="shared" si="21"/>
        <v>0.2976060802519625</v>
      </c>
      <c r="F270" s="5">
        <f t="shared" si="21"/>
        <v>0.33609475786286724</v>
      </c>
      <c r="G270" s="5">
        <f t="shared" si="21"/>
        <v>-2.5087271439037256E-2</v>
      </c>
      <c r="H270" s="5">
        <f t="shared" si="21"/>
        <v>0.21364144633635493</v>
      </c>
      <c r="I270" s="5">
        <f t="shared" si="21"/>
        <v>0.44168734272275656</v>
      </c>
      <c r="J270" s="5">
        <f t="shared" si="21"/>
        <v>0.4740400460020297</v>
      </c>
    </row>
    <row r="271" spans="2:10" x14ac:dyDescent="0.2">
      <c r="C271" s="1">
        <v>35</v>
      </c>
      <c r="D271" s="5">
        <f t="shared" ref="D271:J271" si="22">SKEW(D204:D230)</f>
        <v>0.41529658965847527</v>
      </c>
      <c r="E271" s="5">
        <f t="shared" si="22"/>
        <v>0.57972414938879246</v>
      </c>
      <c r="F271" s="5">
        <f t="shared" si="22"/>
        <v>-0.13993284422929464</v>
      </c>
      <c r="G271" s="5">
        <f t="shared" si="22"/>
        <v>-2.9622626487173366E-3</v>
      </c>
      <c r="H271" s="5">
        <f t="shared" si="22"/>
        <v>6.7427277026573654E-2</v>
      </c>
      <c r="I271" s="5">
        <f t="shared" si="22"/>
        <v>-0.7230947154287255</v>
      </c>
      <c r="J271" s="5">
        <f t="shared" si="22"/>
        <v>-0.18298510418310332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view="pageLayout" workbookViewId="0">
      <selection sqref="A1:J271"/>
    </sheetView>
  </sheetViews>
  <sheetFormatPr defaultColWidth="11" defaultRowHeight="12.75" x14ac:dyDescent="0.2"/>
  <sheetData>
    <row r="1" spans="1:1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0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0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0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0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0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0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</row>
    <row r="55" spans="1:10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0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0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0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</row>
    <row r="59" spans="1:10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0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0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0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0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0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A231" s="1"/>
      <c r="B231" s="1">
        <v>3</v>
      </c>
      <c r="C231" s="1">
        <v>19</v>
      </c>
      <c r="D231" s="3">
        <f t="shared" ref="D231:J231" si="0">AVERAGE(D3:D52)</f>
        <v>228.18</v>
      </c>
      <c r="E231" s="3">
        <f t="shared" si="0"/>
        <v>48.12</v>
      </c>
      <c r="F231" s="3">
        <f t="shared" si="0"/>
        <v>33.92</v>
      </c>
      <c r="G231" s="3">
        <f t="shared" si="0"/>
        <v>19.600000000000001</v>
      </c>
      <c r="H231" s="3">
        <f t="shared" si="0"/>
        <v>19.48</v>
      </c>
      <c r="I231" s="3">
        <f t="shared" si="0"/>
        <v>60.22</v>
      </c>
      <c r="J231" s="2">
        <f t="shared" si="0"/>
        <v>28.24</v>
      </c>
    </row>
    <row r="232" spans="1:10" x14ac:dyDescent="0.2">
      <c r="A232" s="1"/>
      <c r="B232" s="1">
        <v>13</v>
      </c>
      <c r="C232" s="1">
        <v>16</v>
      </c>
      <c r="D232" s="3">
        <f t="shared" ref="D232:J232" si="1">AVERAGE(D53:D98)</f>
        <v>223.84782608695653</v>
      </c>
      <c r="E232" s="3">
        <f t="shared" si="1"/>
        <v>46.217391304347828</v>
      </c>
      <c r="F232" s="3">
        <f t="shared" si="1"/>
        <v>33.130434782608695</v>
      </c>
      <c r="G232" s="3">
        <f t="shared" si="1"/>
        <v>19.260869565217391</v>
      </c>
      <c r="H232" s="3">
        <f t="shared" si="1"/>
        <v>19</v>
      </c>
      <c r="I232" s="3">
        <f t="shared" si="1"/>
        <v>58.065217391304351</v>
      </c>
      <c r="J232" s="2">
        <f t="shared" si="1"/>
        <v>27.826086956521738</v>
      </c>
    </row>
    <row r="233" spans="1:10" x14ac:dyDescent="0.2">
      <c r="A233" s="1"/>
      <c r="B233" s="1">
        <v>60</v>
      </c>
      <c r="C233" s="1">
        <v>21</v>
      </c>
      <c r="D233" s="3">
        <f t="shared" ref="D233:J233" si="2">AVERAGE(D99:D103)</f>
        <v>230.8</v>
      </c>
      <c r="E233" s="3">
        <f t="shared" si="2"/>
        <v>46.4</v>
      </c>
      <c r="F233" s="3">
        <f t="shared" si="2"/>
        <v>34</v>
      </c>
      <c r="G233" s="3">
        <f t="shared" si="2"/>
        <v>20</v>
      </c>
      <c r="H233" s="3">
        <f t="shared" si="2"/>
        <v>19.2</v>
      </c>
      <c r="I233" s="3">
        <f t="shared" si="2"/>
        <v>59.8</v>
      </c>
      <c r="J233" s="2">
        <f t="shared" si="2"/>
        <v>28.4</v>
      </c>
    </row>
    <row r="234" spans="1:10" x14ac:dyDescent="0.2">
      <c r="A234" s="1"/>
      <c r="B234" s="1" t="s">
        <v>262</v>
      </c>
      <c r="C234" s="1">
        <v>11</v>
      </c>
      <c r="D234" s="3">
        <f t="shared" ref="D234:J234" si="3">AVERAGE(D104:D203)</f>
        <v>229.38</v>
      </c>
      <c r="E234" s="3">
        <f t="shared" si="3"/>
        <v>48.3</v>
      </c>
      <c r="F234" s="3">
        <f t="shared" si="3"/>
        <v>33.94</v>
      </c>
      <c r="G234" s="3">
        <f t="shared" si="3"/>
        <v>19.829999999999998</v>
      </c>
      <c r="H234" s="3">
        <f t="shared" si="3"/>
        <v>19.66</v>
      </c>
      <c r="I234" s="3">
        <f t="shared" si="3"/>
        <v>60.89</v>
      </c>
      <c r="J234" s="2">
        <f t="shared" si="3"/>
        <v>28.53</v>
      </c>
    </row>
    <row r="235" spans="1:10" x14ac:dyDescent="0.2">
      <c r="A235" s="1"/>
      <c r="B235" s="1">
        <v>77</v>
      </c>
      <c r="C235" s="1">
        <v>35</v>
      </c>
      <c r="D235" s="3">
        <f t="shared" ref="D235:J235" si="4">AVERAGE(D204:D230)</f>
        <v>235.74074074074073</v>
      </c>
      <c r="E235" s="3">
        <f t="shared" si="4"/>
        <v>48</v>
      </c>
      <c r="F235" s="3">
        <f t="shared" si="4"/>
        <v>34.296296296296298</v>
      </c>
      <c r="G235" s="3">
        <f t="shared" si="4"/>
        <v>20.222222222222221</v>
      </c>
      <c r="H235" s="3">
        <f t="shared" si="4"/>
        <v>20.074074074074073</v>
      </c>
      <c r="I235" s="3">
        <f t="shared" si="4"/>
        <v>61.888888888888886</v>
      </c>
      <c r="J235" s="2">
        <f t="shared" si="4"/>
        <v>29.185185185185187</v>
      </c>
    </row>
    <row r="236" spans="1:10" x14ac:dyDescent="0.2">
      <c r="B236" t="s">
        <v>132</v>
      </c>
    </row>
    <row r="237" spans="1:10" x14ac:dyDescent="0.2">
      <c r="C237" s="1">
        <v>19</v>
      </c>
      <c r="D237" s="5">
        <f t="shared" ref="D237:J237" si="5">MEDIAN(D3:D52)</f>
        <v>228</v>
      </c>
      <c r="E237" s="5">
        <f t="shared" si="5"/>
        <v>48</v>
      </c>
      <c r="F237" s="5">
        <f t="shared" si="5"/>
        <v>33.5</v>
      </c>
      <c r="G237" s="5">
        <f t="shared" si="5"/>
        <v>19.5</v>
      </c>
      <c r="H237" s="5">
        <f t="shared" si="5"/>
        <v>19</v>
      </c>
      <c r="I237" s="5">
        <f t="shared" si="5"/>
        <v>60</v>
      </c>
      <c r="J237" s="5">
        <f t="shared" si="5"/>
        <v>28</v>
      </c>
    </row>
    <row r="238" spans="1:10" x14ac:dyDescent="0.2">
      <c r="C238" s="1">
        <v>16</v>
      </c>
      <c r="D238" s="5">
        <f t="shared" ref="D238:J238" si="6">MEDIAN(D53:D98)</f>
        <v>223.5</v>
      </c>
      <c r="E238" s="5">
        <f t="shared" si="6"/>
        <v>47</v>
      </c>
      <c r="F238" s="5">
        <f t="shared" si="6"/>
        <v>33</v>
      </c>
      <c r="G238" s="5">
        <f t="shared" si="6"/>
        <v>19</v>
      </c>
      <c r="H238" s="5">
        <f t="shared" si="6"/>
        <v>19</v>
      </c>
      <c r="I238" s="5">
        <f t="shared" si="6"/>
        <v>59</v>
      </c>
      <c r="J238" s="5">
        <f t="shared" si="6"/>
        <v>28</v>
      </c>
    </row>
    <row r="239" spans="1:10" x14ac:dyDescent="0.2">
      <c r="C239" s="1">
        <v>21</v>
      </c>
      <c r="D239" s="5">
        <f t="shared" ref="D239:J239" si="7">MEDIAN(D99:D103)</f>
        <v>230</v>
      </c>
      <c r="E239" s="5">
        <f t="shared" si="7"/>
        <v>46</v>
      </c>
      <c r="F239" s="5">
        <f t="shared" si="7"/>
        <v>33</v>
      </c>
      <c r="G239" s="5">
        <f t="shared" si="7"/>
        <v>20</v>
      </c>
      <c r="H239" s="5">
        <f t="shared" si="7"/>
        <v>19</v>
      </c>
      <c r="I239" s="5">
        <f t="shared" si="7"/>
        <v>59</v>
      </c>
      <c r="J239" s="5">
        <f t="shared" si="7"/>
        <v>28</v>
      </c>
    </row>
    <row r="240" spans="1:10" x14ac:dyDescent="0.2">
      <c r="C240" s="1">
        <v>11</v>
      </c>
      <c r="D240" s="5">
        <f t="shared" ref="D240:J240" si="8">MEDIAN(D104:D203)</f>
        <v>229</v>
      </c>
      <c r="E240" s="5">
        <f t="shared" si="8"/>
        <v>48</v>
      </c>
      <c r="F240" s="5">
        <f t="shared" si="8"/>
        <v>34</v>
      </c>
      <c r="G240" s="5">
        <f t="shared" si="8"/>
        <v>20</v>
      </c>
      <c r="H240" s="5">
        <f t="shared" si="8"/>
        <v>20</v>
      </c>
      <c r="I240" s="5">
        <f t="shared" si="8"/>
        <v>61</v>
      </c>
      <c r="J240" s="5">
        <f t="shared" si="8"/>
        <v>28</v>
      </c>
    </row>
    <row r="241" spans="2:10" x14ac:dyDescent="0.2">
      <c r="C241" s="1">
        <v>35</v>
      </c>
      <c r="D241" s="5">
        <f t="shared" ref="D241:J241" si="9">MEDIAN(D204:D230)</f>
        <v>235</v>
      </c>
      <c r="E241" s="5">
        <f t="shared" si="9"/>
        <v>48</v>
      </c>
      <c r="F241" s="5">
        <f t="shared" si="9"/>
        <v>34</v>
      </c>
      <c r="G241" s="5">
        <f t="shared" si="9"/>
        <v>20</v>
      </c>
      <c r="H241" s="5">
        <f t="shared" si="9"/>
        <v>20</v>
      </c>
      <c r="I241" s="5">
        <f t="shared" si="9"/>
        <v>62</v>
      </c>
      <c r="J241" s="5">
        <f t="shared" si="9"/>
        <v>29</v>
      </c>
    </row>
    <row r="242" spans="2:10" x14ac:dyDescent="0.2">
      <c r="B242" t="s">
        <v>133</v>
      </c>
      <c r="D242" s="5"/>
      <c r="E242" s="5"/>
      <c r="F242" s="5"/>
      <c r="G242" s="5"/>
      <c r="H242" s="5"/>
      <c r="I242" s="5"/>
      <c r="J242" s="5"/>
    </row>
    <row r="243" spans="2:10" x14ac:dyDescent="0.2">
      <c r="C243" s="1">
        <v>19</v>
      </c>
      <c r="D243" s="5">
        <f t="shared" ref="D243:J243" si="10">MODE(D3:D52)</f>
        <v>231</v>
      </c>
      <c r="E243" s="5">
        <f t="shared" si="10"/>
        <v>46</v>
      </c>
      <c r="F243" s="5">
        <f t="shared" si="10"/>
        <v>32</v>
      </c>
      <c r="G243" s="5">
        <f t="shared" si="10"/>
        <v>19</v>
      </c>
      <c r="H243" s="5">
        <f t="shared" si="10"/>
        <v>19</v>
      </c>
      <c r="I243" s="5">
        <f t="shared" si="10"/>
        <v>60</v>
      </c>
      <c r="J243" s="5">
        <f t="shared" si="10"/>
        <v>28</v>
      </c>
    </row>
    <row r="244" spans="2:10" x14ac:dyDescent="0.2">
      <c r="C244" s="1">
        <v>16</v>
      </c>
      <c r="D244" s="5">
        <f t="shared" ref="D244:J244" si="11">MODE(D53:D98)</f>
        <v>222</v>
      </c>
      <c r="E244" s="5">
        <f t="shared" si="11"/>
        <v>47</v>
      </c>
      <c r="F244" s="5">
        <f t="shared" si="11"/>
        <v>33</v>
      </c>
      <c r="G244" s="5">
        <f t="shared" si="11"/>
        <v>20</v>
      </c>
      <c r="H244" s="5">
        <f t="shared" si="11"/>
        <v>19</v>
      </c>
      <c r="I244" s="5">
        <f t="shared" si="11"/>
        <v>58</v>
      </c>
      <c r="J244" s="5">
        <f t="shared" si="11"/>
        <v>28</v>
      </c>
    </row>
    <row r="245" spans="2:10" x14ac:dyDescent="0.2">
      <c r="C245" s="1">
        <v>21</v>
      </c>
      <c r="D245" s="5" t="e">
        <f t="shared" ref="D245:J245" si="12">MODE(D99:D103)</f>
        <v>#N/A</v>
      </c>
      <c r="E245" s="5">
        <f t="shared" si="12"/>
        <v>44</v>
      </c>
      <c r="F245" s="5">
        <f t="shared" si="12"/>
        <v>33</v>
      </c>
      <c r="G245" s="5" t="e">
        <f t="shared" si="12"/>
        <v>#N/A</v>
      </c>
      <c r="H245" s="5">
        <f t="shared" si="12"/>
        <v>18</v>
      </c>
      <c r="I245" s="5" t="e">
        <f t="shared" si="12"/>
        <v>#N/A</v>
      </c>
      <c r="J245" s="5">
        <f t="shared" si="12"/>
        <v>30</v>
      </c>
    </row>
    <row r="246" spans="2:10" x14ac:dyDescent="0.2">
      <c r="C246" s="1">
        <v>11</v>
      </c>
      <c r="D246" s="5">
        <f t="shared" ref="D246:J246" si="13">MODE(D104:D203)</f>
        <v>229</v>
      </c>
      <c r="E246" s="5">
        <f t="shared" si="13"/>
        <v>49</v>
      </c>
      <c r="F246" s="5">
        <f t="shared" si="13"/>
        <v>35</v>
      </c>
      <c r="G246" s="5">
        <f t="shared" si="13"/>
        <v>20</v>
      </c>
      <c r="H246" s="5">
        <f t="shared" si="13"/>
        <v>20</v>
      </c>
      <c r="I246" s="5">
        <f t="shared" si="13"/>
        <v>61</v>
      </c>
      <c r="J246" s="5">
        <f t="shared" si="13"/>
        <v>28</v>
      </c>
    </row>
    <row r="247" spans="2:10" x14ac:dyDescent="0.2">
      <c r="C247" s="1">
        <v>35</v>
      </c>
      <c r="D247" s="5">
        <f t="shared" ref="D247:J247" si="14">MODE(D204:D230)</f>
        <v>250</v>
      </c>
      <c r="E247" s="5">
        <f t="shared" si="14"/>
        <v>46</v>
      </c>
      <c r="F247" s="5">
        <f t="shared" si="14"/>
        <v>33</v>
      </c>
      <c r="G247" s="5">
        <f t="shared" si="14"/>
        <v>20</v>
      </c>
      <c r="H247" s="5">
        <f t="shared" si="14"/>
        <v>21</v>
      </c>
      <c r="I247" s="5">
        <f t="shared" si="14"/>
        <v>63</v>
      </c>
      <c r="J247" s="5">
        <f t="shared" si="14"/>
        <v>30</v>
      </c>
    </row>
    <row r="248" spans="2:10" x14ac:dyDescent="0.2">
      <c r="B248" t="s">
        <v>144</v>
      </c>
      <c r="D248" s="5"/>
      <c r="E248" s="5"/>
      <c r="F248" s="5"/>
      <c r="G248" s="5"/>
      <c r="H248" s="5"/>
      <c r="I248" s="5"/>
      <c r="J248" s="5"/>
    </row>
    <row r="249" spans="2:10" x14ac:dyDescent="0.2">
      <c r="C249" s="1">
        <v>19</v>
      </c>
      <c r="D249" s="5">
        <f t="shared" ref="D249:J253" si="15">D231/D237</f>
        <v>1.0007894736842105</v>
      </c>
      <c r="E249" s="5">
        <f t="shared" si="15"/>
        <v>1.0024999999999999</v>
      </c>
      <c r="F249" s="5">
        <f t="shared" si="15"/>
        <v>1.0125373134328359</v>
      </c>
      <c r="G249" s="5">
        <f t="shared" si="15"/>
        <v>1.0051282051282051</v>
      </c>
      <c r="H249" s="5">
        <f t="shared" si="15"/>
        <v>1.0252631578947369</v>
      </c>
      <c r="I249" s="5">
        <f t="shared" si="15"/>
        <v>1.0036666666666667</v>
      </c>
      <c r="J249" s="5">
        <f t="shared" si="15"/>
        <v>1.0085714285714285</v>
      </c>
    </row>
    <row r="250" spans="2:10" x14ac:dyDescent="0.2">
      <c r="C250" s="1">
        <v>16</v>
      </c>
      <c r="D250" s="5">
        <f t="shared" si="15"/>
        <v>1.0015562688454431</v>
      </c>
      <c r="E250" s="5">
        <f t="shared" si="15"/>
        <v>0.9833487511563368</v>
      </c>
      <c r="F250" s="5">
        <f t="shared" si="15"/>
        <v>1.0039525691699605</v>
      </c>
      <c r="G250" s="5">
        <f t="shared" si="15"/>
        <v>1.0137299771167048</v>
      </c>
      <c r="H250" s="5">
        <f t="shared" si="15"/>
        <v>1</v>
      </c>
      <c r="I250" s="5">
        <f t="shared" si="15"/>
        <v>0.98415622697126015</v>
      </c>
      <c r="J250" s="5">
        <f t="shared" si="15"/>
        <v>0.99378881987577639</v>
      </c>
    </row>
    <row r="251" spans="2:10" x14ac:dyDescent="0.2">
      <c r="C251" s="1">
        <v>21</v>
      </c>
      <c r="D251" s="5">
        <f t="shared" si="15"/>
        <v>1.0034782608695654</v>
      </c>
      <c r="E251" s="5">
        <f t="shared" si="15"/>
        <v>1.008695652173913</v>
      </c>
      <c r="F251" s="5">
        <f t="shared" si="15"/>
        <v>1.0303030303030303</v>
      </c>
      <c r="G251" s="5">
        <f t="shared" si="15"/>
        <v>1</v>
      </c>
      <c r="H251" s="5">
        <f t="shared" si="15"/>
        <v>1.0105263157894737</v>
      </c>
      <c r="I251" s="5">
        <f t="shared" si="15"/>
        <v>1.0135593220338983</v>
      </c>
      <c r="J251" s="5">
        <f t="shared" si="15"/>
        <v>1.0142857142857142</v>
      </c>
    </row>
    <row r="252" spans="2:10" x14ac:dyDescent="0.2">
      <c r="C252" s="1">
        <v>11</v>
      </c>
      <c r="D252" s="5">
        <f t="shared" si="15"/>
        <v>1.0016593886462881</v>
      </c>
      <c r="E252" s="5">
        <f t="shared" si="15"/>
        <v>1.0062499999999999</v>
      </c>
      <c r="F252" s="5">
        <f t="shared" si="15"/>
        <v>0.998235294117647</v>
      </c>
      <c r="G252" s="5">
        <f t="shared" si="15"/>
        <v>0.99149999999999994</v>
      </c>
      <c r="H252" s="5">
        <f t="shared" si="15"/>
        <v>0.98299999999999998</v>
      </c>
      <c r="I252" s="5">
        <f t="shared" si="15"/>
        <v>0.99819672131147541</v>
      </c>
      <c r="J252" s="5">
        <f t="shared" si="15"/>
        <v>1.0189285714285714</v>
      </c>
    </row>
    <row r="253" spans="2:10" x14ac:dyDescent="0.2">
      <c r="C253" s="1">
        <v>35</v>
      </c>
      <c r="D253" s="5">
        <f t="shared" si="15"/>
        <v>1.0031520882584712</v>
      </c>
      <c r="E253" s="5">
        <f t="shared" si="15"/>
        <v>1</v>
      </c>
      <c r="F253" s="5">
        <f t="shared" si="15"/>
        <v>1.0087145969498912</v>
      </c>
      <c r="G253" s="5">
        <f t="shared" si="15"/>
        <v>1.0111111111111111</v>
      </c>
      <c r="H253" s="5">
        <f t="shared" si="15"/>
        <v>1.0037037037037035</v>
      </c>
      <c r="I253" s="5">
        <f t="shared" si="15"/>
        <v>0.99820788530465943</v>
      </c>
      <c r="J253" s="5">
        <f t="shared" si="15"/>
        <v>1.0063856960408686</v>
      </c>
    </row>
    <row r="254" spans="2:10" x14ac:dyDescent="0.2">
      <c r="B254" t="s">
        <v>145</v>
      </c>
      <c r="D254" s="5"/>
      <c r="E254" s="5"/>
      <c r="F254" s="5"/>
      <c r="G254" s="5"/>
      <c r="H254" s="5"/>
      <c r="I254" s="5"/>
      <c r="J254" s="5"/>
    </row>
    <row r="255" spans="2:10" x14ac:dyDescent="0.2">
      <c r="C255" s="1">
        <v>19</v>
      </c>
      <c r="D255" s="5">
        <f t="shared" ref="D255:J259" si="16">D231/D243</f>
        <v>0.98779220779220778</v>
      </c>
      <c r="E255" s="5">
        <f t="shared" si="16"/>
        <v>1.046086956521739</v>
      </c>
      <c r="F255" s="5">
        <f t="shared" si="16"/>
        <v>1.06</v>
      </c>
      <c r="G255" s="5">
        <f t="shared" si="16"/>
        <v>1.0315789473684212</v>
      </c>
      <c r="H255" s="5">
        <f t="shared" si="16"/>
        <v>1.0252631578947369</v>
      </c>
      <c r="I255" s="5">
        <f t="shared" si="16"/>
        <v>1.0036666666666667</v>
      </c>
      <c r="J255" s="5">
        <f t="shared" si="16"/>
        <v>1.0085714285714285</v>
      </c>
    </row>
    <row r="256" spans="2:10" x14ac:dyDescent="0.2">
      <c r="C256" s="1">
        <v>16</v>
      </c>
      <c r="D256" s="5">
        <f t="shared" si="16"/>
        <v>1.0083235409322366</v>
      </c>
      <c r="E256" s="5">
        <f t="shared" si="16"/>
        <v>0.9833487511563368</v>
      </c>
      <c r="F256" s="5">
        <f t="shared" si="16"/>
        <v>1.0039525691699605</v>
      </c>
      <c r="G256" s="5">
        <f t="shared" si="16"/>
        <v>0.96304347826086956</v>
      </c>
      <c r="H256" s="5">
        <f t="shared" si="16"/>
        <v>1</v>
      </c>
      <c r="I256" s="5">
        <f t="shared" si="16"/>
        <v>1.0011244377811095</v>
      </c>
      <c r="J256" s="5">
        <f t="shared" si="16"/>
        <v>0.99378881987577639</v>
      </c>
    </row>
    <row r="257" spans="2:10" x14ac:dyDescent="0.2">
      <c r="C257" s="1">
        <v>21</v>
      </c>
      <c r="D257" s="5" t="e">
        <f t="shared" si="16"/>
        <v>#N/A</v>
      </c>
      <c r="E257" s="5">
        <f t="shared" si="16"/>
        <v>1.0545454545454545</v>
      </c>
      <c r="F257" s="5">
        <f t="shared" si="16"/>
        <v>1.0303030303030303</v>
      </c>
      <c r="G257" s="5" t="e">
        <f t="shared" si="16"/>
        <v>#N/A</v>
      </c>
      <c r="H257" s="5">
        <f t="shared" si="16"/>
        <v>1.0666666666666667</v>
      </c>
      <c r="I257" s="5" t="e">
        <f t="shared" si="16"/>
        <v>#N/A</v>
      </c>
      <c r="J257" s="5">
        <f t="shared" si="16"/>
        <v>0.94666666666666666</v>
      </c>
    </row>
    <row r="258" spans="2:10" x14ac:dyDescent="0.2">
      <c r="C258" s="1">
        <v>11</v>
      </c>
      <c r="D258" s="5">
        <f t="shared" si="16"/>
        <v>1.0016593886462881</v>
      </c>
      <c r="E258" s="5">
        <f t="shared" si="16"/>
        <v>0.98571428571428565</v>
      </c>
      <c r="F258" s="5">
        <f t="shared" si="16"/>
        <v>0.96971428571428564</v>
      </c>
      <c r="G258" s="5">
        <f t="shared" si="16"/>
        <v>0.99149999999999994</v>
      </c>
      <c r="H258" s="5">
        <f t="shared" si="16"/>
        <v>0.98299999999999998</v>
      </c>
      <c r="I258" s="5">
        <f t="shared" si="16"/>
        <v>0.99819672131147541</v>
      </c>
      <c r="J258" s="5">
        <f t="shared" si="16"/>
        <v>1.0189285714285714</v>
      </c>
    </row>
    <row r="259" spans="2:10" x14ac:dyDescent="0.2">
      <c r="C259" s="1">
        <v>35</v>
      </c>
      <c r="D259" s="5">
        <f t="shared" si="16"/>
        <v>0.94296296296296289</v>
      </c>
      <c r="E259" s="5">
        <f t="shared" si="16"/>
        <v>1.0434782608695652</v>
      </c>
      <c r="F259" s="5">
        <f t="shared" si="16"/>
        <v>1.0392817059483725</v>
      </c>
      <c r="G259" s="5">
        <f t="shared" si="16"/>
        <v>1.0111111111111111</v>
      </c>
      <c r="H259" s="5">
        <f t="shared" si="16"/>
        <v>0.95590828924162252</v>
      </c>
      <c r="I259" s="5">
        <f t="shared" si="16"/>
        <v>0.98236331569664903</v>
      </c>
      <c r="J259" s="5">
        <f t="shared" si="16"/>
        <v>0.97283950617283954</v>
      </c>
    </row>
    <row r="260" spans="2:10" x14ac:dyDescent="0.2">
      <c r="B260" t="s">
        <v>146</v>
      </c>
      <c r="D260" s="5"/>
      <c r="E260" s="5"/>
      <c r="F260" s="5"/>
      <c r="G260" s="5"/>
      <c r="H260" s="5"/>
      <c r="I260" s="5"/>
      <c r="J260" s="5"/>
    </row>
    <row r="261" spans="2:10" x14ac:dyDescent="0.2">
      <c r="C261" s="1">
        <v>19</v>
      </c>
      <c r="D261" s="5">
        <f t="shared" ref="D261:J265" si="17">D237/D243</f>
        <v>0.98701298701298701</v>
      </c>
      <c r="E261" s="5">
        <f t="shared" si="17"/>
        <v>1.0434782608695652</v>
      </c>
      <c r="F261" s="5">
        <f t="shared" si="17"/>
        <v>1.046875</v>
      </c>
      <c r="G261" s="5">
        <f t="shared" si="17"/>
        <v>1.0263157894736843</v>
      </c>
      <c r="H261" s="5">
        <f t="shared" si="17"/>
        <v>1</v>
      </c>
      <c r="I261" s="5">
        <f t="shared" si="17"/>
        <v>1</v>
      </c>
      <c r="J261" s="5">
        <f t="shared" si="17"/>
        <v>1</v>
      </c>
    </row>
    <row r="262" spans="2:10" x14ac:dyDescent="0.2">
      <c r="C262" s="1">
        <v>16</v>
      </c>
      <c r="D262" s="5">
        <f t="shared" si="17"/>
        <v>1.0067567567567568</v>
      </c>
      <c r="E262" s="5">
        <f t="shared" si="17"/>
        <v>1</v>
      </c>
      <c r="F262" s="5">
        <f t="shared" si="17"/>
        <v>1</v>
      </c>
      <c r="G262" s="5">
        <f t="shared" si="17"/>
        <v>0.95</v>
      </c>
      <c r="H262" s="5">
        <f t="shared" si="17"/>
        <v>1</v>
      </c>
      <c r="I262" s="5">
        <f t="shared" si="17"/>
        <v>1.0172413793103448</v>
      </c>
      <c r="J262" s="5">
        <f t="shared" si="17"/>
        <v>1</v>
      </c>
    </row>
    <row r="263" spans="2:10" x14ac:dyDescent="0.2">
      <c r="C263" s="1">
        <v>21</v>
      </c>
      <c r="D263" s="5" t="e">
        <f t="shared" si="17"/>
        <v>#N/A</v>
      </c>
      <c r="E263" s="5">
        <f t="shared" si="17"/>
        <v>1.0454545454545454</v>
      </c>
      <c r="F263" s="5">
        <f t="shared" si="17"/>
        <v>1</v>
      </c>
      <c r="G263" s="5" t="e">
        <f t="shared" si="17"/>
        <v>#N/A</v>
      </c>
      <c r="H263" s="5">
        <f t="shared" si="17"/>
        <v>1.0555555555555556</v>
      </c>
      <c r="I263" s="5" t="e">
        <f t="shared" si="17"/>
        <v>#N/A</v>
      </c>
      <c r="J263" s="5">
        <f t="shared" si="17"/>
        <v>0.93333333333333335</v>
      </c>
    </row>
    <row r="264" spans="2:10" x14ac:dyDescent="0.2">
      <c r="C264" s="1">
        <v>11</v>
      </c>
      <c r="D264" s="5">
        <f t="shared" si="17"/>
        <v>1</v>
      </c>
      <c r="E264" s="5">
        <f t="shared" si="17"/>
        <v>0.97959183673469385</v>
      </c>
      <c r="F264" s="5">
        <f t="shared" si="17"/>
        <v>0.97142857142857142</v>
      </c>
      <c r="G264" s="5">
        <f t="shared" si="17"/>
        <v>1</v>
      </c>
      <c r="H264" s="5">
        <f t="shared" si="17"/>
        <v>1</v>
      </c>
      <c r="I264" s="5">
        <f t="shared" si="17"/>
        <v>1</v>
      </c>
      <c r="J264" s="5">
        <f t="shared" si="17"/>
        <v>1</v>
      </c>
    </row>
    <row r="265" spans="2:10" x14ac:dyDescent="0.2">
      <c r="C265" s="1">
        <v>35</v>
      </c>
      <c r="D265" s="5">
        <f t="shared" si="17"/>
        <v>0.94</v>
      </c>
      <c r="E265" s="5">
        <f t="shared" si="17"/>
        <v>1.0434782608695652</v>
      </c>
      <c r="F265" s="5">
        <f t="shared" si="17"/>
        <v>1.0303030303030303</v>
      </c>
      <c r="G265" s="5">
        <f t="shared" si="17"/>
        <v>1</v>
      </c>
      <c r="H265" s="5">
        <f t="shared" si="17"/>
        <v>0.95238095238095233</v>
      </c>
      <c r="I265" s="5">
        <f t="shared" si="17"/>
        <v>0.98412698412698407</v>
      </c>
      <c r="J265" s="5">
        <f t="shared" si="17"/>
        <v>0.96666666666666667</v>
      </c>
    </row>
    <row r="266" spans="2:10" x14ac:dyDescent="0.2">
      <c r="B266" t="s">
        <v>147</v>
      </c>
      <c r="D266" s="5"/>
      <c r="E266" s="5"/>
      <c r="F266" s="5"/>
      <c r="G266" s="5"/>
      <c r="H266" s="5"/>
      <c r="I266" s="5"/>
      <c r="J266" s="5"/>
    </row>
    <row r="267" spans="2:10" x14ac:dyDescent="0.2">
      <c r="C267" s="1">
        <v>19</v>
      </c>
      <c r="D267" s="5">
        <f t="shared" ref="D267:J267" si="18">SKEW(D3:D52)</f>
        <v>0.1861592193793323</v>
      </c>
      <c r="E267" s="5">
        <f t="shared" si="18"/>
        <v>0.33682041908902199</v>
      </c>
      <c r="F267" s="5">
        <f t="shared" si="18"/>
        <v>1.518417373397817</v>
      </c>
      <c r="G267" s="5">
        <f t="shared" si="18"/>
        <v>0.5222063253668624</v>
      </c>
      <c r="H267" s="5">
        <f t="shared" si="18"/>
        <v>0.27312925704592972</v>
      </c>
      <c r="I267" s="5">
        <f t="shared" si="18"/>
        <v>0.3687094606231533</v>
      </c>
      <c r="J267" s="5">
        <f t="shared" si="18"/>
        <v>-2.4975734633393452E-2</v>
      </c>
    </row>
    <row r="268" spans="2:10" x14ac:dyDescent="0.2">
      <c r="C268" s="1">
        <v>16</v>
      </c>
      <c r="D268" s="5">
        <f t="shared" ref="D268:J268" si="19">SKEW(D53:D98)</f>
        <v>0.64202495788598801</v>
      </c>
      <c r="E268" s="5">
        <f t="shared" si="19"/>
        <v>-0.23956298113563609</v>
      </c>
      <c r="F268" s="5">
        <f t="shared" si="19"/>
        <v>2.6177926193556675E-2</v>
      </c>
      <c r="G268" s="5">
        <f t="shared" si="19"/>
        <v>-0.13841427662996472</v>
      </c>
      <c r="H268" s="5">
        <f t="shared" si="19"/>
        <v>2.1208112495991283</v>
      </c>
      <c r="I268" s="5">
        <f t="shared" si="19"/>
        <v>-5.1940888435959458</v>
      </c>
      <c r="J268" s="5">
        <f t="shared" si="19"/>
        <v>-0.6906172014899995</v>
      </c>
    </row>
    <row r="269" spans="2:10" x14ac:dyDescent="0.2">
      <c r="C269" s="1">
        <v>21</v>
      </c>
      <c r="D269" s="5">
        <f t="shared" ref="D269:J269" si="20">SKEW(D99:D103)</f>
        <v>-0.42735575079199017</v>
      </c>
      <c r="E269" s="5">
        <f t="shared" si="20"/>
        <v>0.54138705095108797</v>
      </c>
      <c r="F269" s="5">
        <f t="shared" si="20"/>
        <v>1.7443694974549944</v>
      </c>
      <c r="G269" s="5">
        <f t="shared" si="20"/>
        <v>0</v>
      </c>
      <c r="H269" s="5">
        <f t="shared" si="20"/>
        <v>0.54138705095108797</v>
      </c>
      <c r="I269" s="5">
        <f t="shared" si="20"/>
        <v>1.549131381256674</v>
      </c>
      <c r="J269" s="5">
        <f t="shared" si="20"/>
        <v>0.31535587858059844</v>
      </c>
    </row>
    <row r="270" spans="2:10" x14ac:dyDescent="0.2">
      <c r="C270" s="1">
        <v>11</v>
      </c>
      <c r="D270" s="5">
        <f t="shared" ref="D270:J270" si="21">SKEW(D104:D203)</f>
        <v>0.32779510761293867</v>
      </c>
      <c r="E270" s="5">
        <f t="shared" si="21"/>
        <v>0.2976060802519625</v>
      </c>
      <c r="F270" s="5">
        <f t="shared" si="21"/>
        <v>0.33609475786286724</v>
      </c>
      <c r="G270" s="5">
        <f t="shared" si="21"/>
        <v>-2.5087271439037256E-2</v>
      </c>
      <c r="H270" s="5">
        <f t="shared" si="21"/>
        <v>0.21364144633635493</v>
      </c>
      <c r="I270" s="5">
        <f t="shared" si="21"/>
        <v>0.44168734272275656</v>
      </c>
      <c r="J270" s="5">
        <f t="shared" si="21"/>
        <v>0.4740400460020297</v>
      </c>
    </row>
    <row r="271" spans="2:10" x14ac:dyDescent="0.2">
      <c r="C271" s="1">
        <v>35</v>
      </c>
      <c r="D271" s="5">
        <f t="shared" ref="D271:J271" si="22">SKEW(D204:D230)</f>
        <v>0.41529658965847527</v>
      </c>
      <c r="E271" s="5">
        <f t="shared" si="22"/>
        <v>0.57972414938879246</v>
      </c>
      <c r="F271" s="5">
        <f t="shared" si="22"/>
        <v>-0.13993284422929464</v>
      </c>
      <c r="G271" s="5">
        <f t="shared" si="22"/>
        <v>-2.9622626487173366E-3</v>
      </c>
      <c r="H271" s="5">
        <f t="shared" si="22"/>
        <v>6.7427277026573654E-2</v>
      </c>
      <c r="I271" s="5">
        <f t="shared" si="22"/>
        <v>-0.7230947154287255</v>
      </c>
      <c r="J271" s="5">
        <f t="shared" si="22"/>
        <v>-0.18298510418310332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view="pageLayout" workbookViewId="0">
      <selection sqref="A1:J271"/>
    </sheetView>
  </sheetViews>
  <sheetFormatPr defaultColWidth="11" defaultRowHeight="12.75" x14ac:dyDescent="0.2"/>
  <sheetData>
    <row r="1" spans="1:10" x14ac:dyDescent="0.2">
      <c r="A1" s="1" t="s">
        <v>185</v>
      </c>
      <c r="B1" s="1" t="s">
        <v>233</v>
      </c>
      <c r="C1" s="1" t="s">
        <v>312</v>
      </c>
      <c r="D1" s="1" t="s">
        <v>50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183</v>
      </c>
      <c r="J1" s="1" t="s">
        <v>184</v>
      </c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325</v>
      </c>
      <c r="B3" s="1">
        <v>3</v>
      </c>
      <c r="C3" s="1">
        <v>19</v>
      </c>
      <c r="D3" s="1">
        <v>222</v>
      </c>
      <c r="E3" s="1">
        <v>47</v>
      </c>
      <c r="F3" s="1">
        <v>32</v>
      </c>
      <c r="G3" s="1">
        <v>19</v>
      </c>
      <c r="H3" s="1">
        <v>19</v>
      </c>
      <c r="I3" s="1">
        <v>58</v>
      </c>
      <c r="J3" s="1">
        <v>28</v>
      </c>
    </row>
    <row r="4" spans="1:10" x14ac:dyDescent="0.2">
      <c r="A4" s="1" t="s">
        <v>116</v>
      </c>
      <c r="B4" s="1">
        <v>3</v>
      </c>
      <c r="C4" s="1">
        <v>19</v>
      </c>
      <c r="D4" s="1">
        <v>223</v>
      </c>
      <c r="E4" s="1">
        <v>46</v>
      </c>
      <c r="F4" s="1">
        <v>34</v>
      </c>
      <c r="G4" s="1">
        <v>19</v>
      </c>
      <c r="H4" s="1">
        <v>19</v>
      </c>
      <c r="I4" s="1">
        <v>60</v>
      </c>
      <c r="J4" s="1">
        <v>28</v>
      </c>
    </row>
    <row r="5" spans="1:10" x14ac:dyDescent="0.2">
      <c r="A5" s="1" t="s">
        <v>117</v>
      </c>
      <c r="B5" s="1">
        <v>3</v>
      </c>
      <c r="C5" s="1">
        <v>19</v>
      </c>
      <c r="D5" s="1">
        <v>237</v>
      </c>
      <c r="E5" s="1">
        <v>50</v>
      </c>
      <c r="F5" s="1">
        <v>36</v>
      </c>
      <c r="G5" s="1">
        <v>20</v>
      </c>
      <c r="H5" s="1">
        <v>20</v>
      </c>
      <c r="I5" s="1">
        <v>64</v>
      </c>
      <c r="J5" s="1">
        <v>30</v>
      </c>
    </row>
    <row r="6" spans="1:10" x14ac:dyDescent="0.2">
      <c r="A6" s="1" t="s">
        <v>118</v>
      </c>
      <c r="B6" s="1">
        <v>3</v>
      </c>
      <c r="C6" s="1">
        <v>19</v>
      </c>
      <c r="D6" s="1">
        <v>232</v>
      </c>
      <c r="E6" s="1">
        <v>51</v>
      </c>
      <c r="F6" s="1">
        <v>38</v>
      </c>
      <c r="G6" s="1">
        <v>21</v>
      </c>
      <c r="H6" s="1">
        <v>20</v>
      </c>
      <c r="I6" s="1">
        <v>63</v>
      </c>
      <c r="J6" s="1">
        <v>29</v>
      </c>
    </row>
    <row r="7" spans="1:10" x14ac:dyDescent="0.2">
      <c r="A7" s="1" t="s">
        <v>119</v>
      </c>
      <c r="B7" s="1">
        <v>3</v>
      </c>
      <c r="C7" s="1">
        <v>19</v>
      </c>
      <c r="D7" s="1">
        <v>229</v>
      </c>
      <c r="E7" s="1">
        <v>47</v>
      </c>
      <c r="F7" s="1">
        <v>34</v>
      </c>
      <c r="G7" s="1">
        <v>21</v>
      </c>
      <c r="H7" s="1">
        <v>21</v>
      </c>
      <c r="I7" s="1">
        <v>60</v>
      </c>
      <c r="J7" s="1">
        <v>29</v>
      </c>
    </row>
    <row r="8" spans="1:10" x14ac:dyDescent="0.2">
      <c r="A8" s="1" t="s">
        <v>120</v>
      </c>
      <c r="B8" s="1">
        <v>3</v>
      </c>
      <c r="C8" s="1">
        <v>19</v>
      </c>
      <c r="D8" s="1">
        <v>220</v>
      </c>
      <c r="E8" s="1">
        <v>45</v>
      </c>
      <c r="F8" s="1">
        <v>32</v>
      </c>
      <c r="G8" s="1">
        <v>19</v>
      </c>
      <c r="H8" s="1">
        <v>19</v>
      </c>
      <c r="I8" s="1">
        <v>56</v>
      </c>
      <c r="J8" s="1">
        <v>27</v>
      </c>
    </row>
    <row r="9" spans="1:10" x14ac:dyDescent="0.2">
      <c r="A9" s="1" t="s">
        <v>121</v>
      </c>
      <c r="B9" s="1">
        <v>3</v>
      </c>
      <c r="C9" s="1">
        <v>19</v>
      </c>
      <c r="D9" s="1">
        <v>234</v>
      </c>
      <c r="E9" s="1">
        <v>50</v>
      </c>
      <c r="F9" s="1">
        <v>37</v>
      </c>
      <c r="G9" s="1">
        <v>20</v>
      </c>
      <c r="H9" s="1">
        <v>20</v>
      </c>
      <c r="I9" s="1">
        <v>61</v>
      </c>
      <c r="J9" s="1">
        <v>29</v>
      </c>
    </row>
    <row r="10" spans="1:10" x14ac:dyDescent="0.2">
      <c r="A10" s="1" t="s">
        <v>122</v>
      </c>
      <c r="B10" s="1">
        <v>3</v>
      </c>
      <c r="C10" s="1">
        <v>19</v>
      </c>
      <c r="D10" s="1">
        <v>220</v>
      </c>
      <c r="E10" s="1">
        <v>45</v>
      </c>
      <c r="F10" s="1">
        <v>33</v>
      </c>
      <c r="G10" s="1">
        <v>18</v>
      </c>
      <c r="H10" s="1">
        <v>18</v>
      </c>
      <c r="I10" s="1">
        <v>59</v>
      </c>
      <c r="J10" s="1">
        <v>28</v>
      </c>
    </row>
    <row r="11" spans="1:10" x14ac:dyDescent="0.2">
      <c r="A11" s="1" t="s">
        <v>123</v>
      </c>
      <c r="B11" s="1">
        <v>3</v>
      </c>
      <c r="C11" s="1">
        <v>19</v>
      </c>
      <c r="D11" s="1">
        <v>220</v>
      </c>
      <c r="E11" s="1">
        <v>46</v>
      </c>
      <c r="F11" s="1">
        <v>42</v>
      </c>
      <c r="G11" s="1">
        <v>20</v>
      </c>
      <c r="H11" s="1">
        <v>18</v>
      </c>
      <c r="I11" s="1">
        <v>60</v>
      </c>
      <c r="J11" s="1">
        <v>27</v>
      </c>
    </row>
    <row r="12" spans="1:10" x14ac:dyDescent="0.2">
      <c r="A12" s="1" t="s">
        <v>124</v>
      </c>
      <c r="B12" s="1">
        <v>3</v>
      </c>
      <c r="C12" s="1">
        <v>19</v>
      </c>
      <c r="D12" s="1">
        <v>217</v>
      </c>
      <c r="E12" s="1">
        <v>46</v>
      </c>
      <c r="F12" s="1">
        <v>32</v>
      </c>
      <c r="G12" s="1">
        <v>19</v>
      </c>
      <c r="H12" s="1">
        <v>18</v>
      </c>
      <c r="I12" s="1">
        <v>57</v>
      </c>
      <c r="J12" s="1">
        <v>26</v>
      </c>
    </row>
    <row r="13" spans="1:10" x14ac:dyDescent="0.2">
      <c r="A13" s="1" t="s">
        <v>125</v>
      </c>
      <c r="B13" s="1">
        <v>3</v>
      </c>
      <c r="C13" s="1">
        <v>19</v>
      </c>
      <c r="D13" s="1">
        <v>232</v>
      </c>
      <c r="E13" s="1">
        <v>50</v>
      </c>
      <c r="F13" s="1">
        <v>34</v>
      </c>
      <c r="G13" s="1">
        <v>19</v>
      </c>
      <c r="H13" s="1">
        <v>19</v>
      </c>
      <c r="I13" s="1">
        <v>60</v>
      </c>
      <c r="J13" s="1">
        <v>29</v>
      </c>
    </row>
    <row r="14" spans="1:10" x14ac:dyDescent="0.2">
      <c r="A14" s="1" t="s">
        <v>126</v>
      </c>
      <c r="B14" s="1">
        <v>3</v>
      </c>
      <c r="C14" s="1">
        <v>19</v>
      </c>
      <c r="D14" s="1">
        <v>229</v>
      </c>
      <c r="E14" s="1">
        <v>49</v>
      </c>
      <c r="F14" s="1">
        <v>33</v>
      </c>
      <c r="G14" s="1">
        <v>19</v>
      </c>
      <c r="H14" s="1">
        <v>19</v>
      </c>
      <c r="I14" s="1">
        <v>61</v>
      </c>
      <c r="J14" s="1">
        <v>29</v>
      </c>
    </row>
    <row r="15" spans="1:10" x14ac:dyDescent="0.2">
      <c r="A15" s="1" t="s">
        <v>127</v>
      </c>
      <c r="B15" s="1">
        <v>3</v>
      </c>
      <c r="C15" s="1">
        <v>19</v>
      </c>
      <c r="D15" s="1">
        <v>231</v>
      </c>
      <c r="E15" s="1">
        <v>47</v>
      </c>
      <c r="F15" s="1">
        <v>32</v>
      </c>
      <c r="G15" s="1">
        <v>20</v>
      </c>
      <c r="H15" s="1">
        <v>19</v>
      </c>
      <c r="I15" s="1">
        <v>57</v>
      </c>
      <c r="J15" s="1">
        <v>28</v>
      </c>
    </row>
    <row r="16" spans="1:10" x14ac:dyDescent="0.2">
      <c r="A16" s="1" t="s">
        <v>128</v>
      </c>
      <c r="B16" s="1">
        <v>3</v>
      </c>
      <c r="C16" s="1">
        <v>19</v>
      </c>
      <c r="D16" s="1">
        <v>223</v>
      </c>
      <c r="E16" s="1">
        <v>44</v>
      </c>
      <c r="F16" s="1">
        <v>32</v>
      </c>
      <c r="G16" s="1">
        <v>18</v>
      </c>
      <c r="H16" s="1">
        <v>19</v>
      </c>
      <c r="I16" s="1">
        <v>57</v>
      </c>
      <c r="J16" s="1">
        <v>27</v>
      </c>
    </row>
    <row r="17" spans="1:10" x14ac:dyDescent="0.2">
      <c r="A17" s="1" t="s">
        <v>129</v>
      </c>
      <c r="B17" s="1">
        <v>3</v>
      </c>
      <c r="C17" s="1">
        <v>19</v>
      </c>
      <c r="D17" s="1">
        <v>228</v>
      </c>
      <c r="E17" s="1">
        <v>49</v>
      </c>
      <c r="F17" s="1">
        <v>33</v>
      </c>
      <c r="G17" s="1">
        <v>19</v>
      </c>
      <c r="H17" s="1">
        <v>19</v>
      </c>
      <c r="I17" s="1">
        <v>62</v>
      </c>
      <c r="J17" s="1">
        <v>28</v>
      </c>
    </row>
    <row r="18" spans="1:10" x14ac:dyDescent="0.2">
      <c r="A18" s="1" t="s">
        <v>130</v>
      </c>
      <c r="B18" s="1">
        <v>3</v>
      </c>
      <c r="C18" s="1">
        <v>19</v>
      </c>
      <c r="D18" s="1">
        <v>221</v>
      </c>
      <c r="E18" s="1">
        <v>48</v>
      </c>
      <c r="F18" s="1">
        <v>33</v>
      </c>
      <c r="G18" s="1">
        <v>18</v>
      </c>
      <c r="H18" s="1">
        <v>19</v>
      </c>
      <c r="I18" s="1">
        <v>58</v>
      </c>
      <c r="J18" s="1">
        <v>27</v>
      </c>
    </row>
    <row r="19" spans="1:10" x14ac:dyDescent="0.2">
      <c r="A19" s="1" t="s">
        <v>131</v>
      </c>
      <c r="B19" s="1">
        <v>3</v>
      </c>
      <c r="C19" s="1">
        <v>19</v>
      </c>
      <c r="D19" s="1">
        <v>239</v>
      </c>
      <c r="E19" s="1">
        <v>53</v>
      </c>
      <c r="F19" s="1">
        <v>36</v>
      </c>
      <c r="G19" s="1">
        <v>20</v>
      </c>
      <c r="H19" s="1">
        <v>20</v>
      </c>
      <c r="I19" s="1">
        <v>65</v>
      </c>
      <c r="J19" s="1">
        <v>31</v>
      </c>
    </row>
    <row r="20" spans="1:10" x14ac:dyDescent="0.2">
      <c r="A20" s="1" t="s">
        <v>1</v>
      </c>
      <c r="B20" s="1">
        <v>3</v>
      </c>
      <c r="C20" s="1">
        <v>19</v>
      </c>
      <c r="D20" s="1">
        <v>233</v>
      </c>
      <c r="E20" s="1">
        <v>44</v>
      </c>
      <c r="F20" s="1">
        <v>31</v>
      </c>
      <c r="G20" s="1">
        <v>18</v>
      </c>
      <c r="H20" s="1">
        <v>19</v>
      </c>
      <c r="I20" s="1">
        <v>57</v>
      </c>
      <c r="J20" s="1">
        <v>26</v>
      </c>
    </row>
    <row r="21" spans="1:10" x14ac:dyDescent="0.2">
      <c r="A21" s="1" t="s">
        <v>2</v>
      </c>
      <c r="B21" s="1">
        <v>3</v>
      </c>
      <c r="C21" s="1">
        <v>19</v>
      </c>
      <c r="D21" s="1">
        <v>224</v>
      </c>
      <c r="E21" s="1">
        <v>48</v>
      </c>
      <c r="F21" s="1">
        <v>33</v>
      </c>
      <c r="G21" s="1">
        <v>20</v>
      </c>
      <c r="H21" s="1">
        <v>20</v>
      </c>
      <c r="I21" s="1">
        <v>59</v>
      </c>
      <c r="J21" s="1">
        <v>27</v>
      </c>
    </row>
    <row r="22" spans="1:10" x14ac:dyDescent="0.2">
      <c r="A22" s="1" t="s">
        <v>3</v>
      </c>
      <c r="B22" s="1">
        <v>3</v>
      </c>
      <c r="C22" s="1">
        <v>19</v>
      </c>
      <c r="D22" s="1">
        <v>226</v>
      </c>
      <c r="E22" s="1">
        <v>46</v>
      </c>
      <c r="F22" s="1">
        <v>33</v>
      </c>
      <c r="G22" s="1">
        <v>20</v>
      </c>
      <c r="H22" s="1">
        <v>20</v>
      </c>
      <c r="I22" s="1">
        <v>55</v>
      </c>
      <c r="J22" s="1">
        <v>27</v>
      </c>
    </row>
    <row r="23" spans="1:10" x14ac:dyDescent="0.2">
      <c r="A23" s="1" t="s">
        <v>4</v>
      </c>
      <c r="B23" s="1">
        <v>3</v>
      </c>
      <c r="C23" s="1">
        <v>19</v>
      </c>
      <c r="D23" s="1">
        <v>238</v>
      </c>
      <c r="E23" s="1">
        <v>51</v>
      </c>
      <c r="F23" s="1">
        <v>35</v>
      </c>
      <c r="G23" s="1">
        <v>22</v>
      </c>
      <c r="H23" s="1">
        <v>21</v>
      </c>
      <c r="I23" s="1">
        <v>64</v>
      </c>
      <c r="J23" s="1">
        <v>30</v>
      </c>
    </row>
    <row r="24" spans="1:10" x14ac:dyDescent="0.2">
      <c r="A24" s="1" t="s">
        <v>5</v>
      </c>
      <c r="B24" s="1">
        <v>3</v>
      </c>
      <c r="C24" s="1">
        <v>19</v>
      </c>
      <c r="D24" s="1">
        <v>228</v>
      </c>
      <c r="E24" s="1">
        <v>48</v>
      </c>
      <c r="F24" s="1">
        <v>35</v>
      </c>
      <c r="G24" s="1">
        <v>21</v>
      </c>
      <c r="H24" s="1">
        <v>22</v>
      </c>
      <c r="I24" s="1">
        <v>61</v>
      </c>
      <c r="J24" s="1">
        <v>30</v>
      </c>
    </row>
    <row r="25" spans="1:10" x14ac:dyDescent="0.2">
      <c r="A25" s="1" t="s">
        <v>6</v>
      </c>
      <c r="B25" s="1">
        <v>3</v>
      </c>
      <c r="C25" s="1">
        <v>19</v>
      </c>
      <c r="D25" s="1">
        <v>218</v>
      </c>
      <c r="E25" s="1">
        <v>45</v>
      </c>
      <c r="F25" s="1">
        <v>32</v>
      </c>
      <c r="G25" s="1">
        <v>18</v>
      </c>
      <c r="H25" s="1">
        <v>17</v>
      </c>
      <c r="I25" s="1">
        <v>58</v>
      </c>
      <c r="J25" s="1">
        <v>27</v>
      </c>
    </row>
    <row r="26" spans="1:10" x14ac:dyDescent="0.2">
      <c r="A26" s="1" t="s">
        <v>7</v>
      </c>
      <c r="B26" s="1">
        <v>3</v>
      </c>
      <c r="C26" s="1">
        <v>19</v>
      </c>
      <c r="D26" s="1">
        <v>236</v>
      </c>
      <c r="E26" s="1">
        <v>52</v>
      </c>
      <c r="F26" s="1">
        <v>34</v>
      </c>
      <c r="G26" s="1">
        <v>19</v>
      </c>
      <c r="H26" s="1">
        <v>20</v>
      </c>
      <c r="I26" s="1">
        <v>62</v>
      </c>
      <c r="J26" s="1">
        <v>30</v>
      </c>
    </row>
    <row r="27" spans="1:10" x14ac:dyDescent="0.2">
      <c r="A27" s="1" t="s">
        <v>8</v>
      </c>
      <c r="B27" s="1">
        <v>3</v>
      </c>
      <c r="C27" s="1">
        <v>19</v>
      </c>
      <c r="D27" s="1">
        <v>227</v>
      </c>
      <c r="E27" s="1">
        <v>48</v>
      </c>
      <c r="F27" s="1">
        <v>33</v>
      </c>
      <c r="G27" s="1">
        <v>19</v>
      </c>
      <c r="H27" s="1">
        <v>18</v>
      </c>
      <c r="I27" s="1">
        <v>59</v>
      </c>
      <c r="J27" s="1">
        <v>29</v>
      </c>
    </row>
    <row r="28" spans="1:10" x14ac:dyDescent="0.2">
      <c r="A28" s="1" t="s">
        <v>75</v>
      </c>
      <c r="B28" s="1">
        <v>3</v>
      </c>
      <c r="C28" s="1">
        <v>19</v>
      </c>
      <c r="D28" s="1">
        <v>218</v>
      </c>
      <c r="E28" s="1">
        <v>46</v>
      </c>
      <c r="F28" s="1">
        <v>34</v>
      </c>
      <c r="G28" s="1">
        <v>19</v>
      </c>
      <c r="H28" s="1">
        <v>19</v>
      </c>
      <c r="I28" s="1">
        <v>59</v>
      </c>
      <c r="J28" s="1">
        <v>27</v>
      </c>
    </row>
    <row r="29" spans="1:10" x14ac:dyDescent="0.2">
      <c r="A29" s="1" t="s">
        <v>76</v>
      </c>
      <c r="B29" s="1">
        <v>3</v>
      </c>
      <c r="C29" s="1">
        <v>19</v>
      </c>
      <c r="D29" s="1">
        <v>235</v>
      </c>
      <c r="E29" s="1">
        <v>50</v>
      </c>
      <c r="F29" s="1">
        <v>36</v>
      </c>
      <c r="G29" s="1">
        <v>19</v>
      </c>
      <c r="H29" s="1">
        <v>19</v>
      </c>
      <c r="I29" s="1">
        <v>60</v>
      </c>
      <c r="J29" s="1">
        <v>28</v>
      </c>
    </row>
    <row r="30" spans="1:10" x14ac:dyDescent="0.2">
      <c r="A30" s="1" t="s">
        <v>77</v>
      </c>
      <c r="B30" s="1">
        <v>3</v>
      </c>
      <c r="C30" s="1">
        <v>19</v>
      </c>
      <c r="D30" s="1">
        <v>231</v>
      </c>
      <c r="E30" s="1">
        <v>52</v>
      </c>
      <c r="F30" s="1">
        <v>36</v>
      </c>
      <c r="G30" s="1">
        <v>20</v>
      </c>
      <c r="H30" s="1">
        <v>21</v>
      </c>
      <c r="I30" s="1">
        <v>63</v>
      </c>
      <c r="J30" s="1">
        <v>30</v>
      </c>
    </row>
    <row r="31" spans="1:10" x14ac:dyDescent="0.2">
      <c r="A31" s="1" t="s">
        <v>283</v>
      </c>
      <c r="B31" s="1">
        <v>3</v>
      </c>
      <c r="C31" s="1">
        <v>19</v>
      </c>
      <c r="D31" s="1">
        <v>231</v>
      </c>
      <c r="E31" s="1">
        <v>49</v>
      </c>
      <c r="F31" s="1">
        <v>33</v>
      </c>
      <c r="G31" s="1">
        <v>19</v>
      </c>
      <c r="H31" s="1">
        <v>19</v>
      </c>
      <c r="I31" s="1">
        <v>60</v>
      </c>
      <c r="J31" s="1">
        <v>27</v>
      </c>
    </row>
    <row r="32" spans="1:10" x14ac:dyDescent="0.2">
      <c r="A32" s="1" t="s">
        <v>285</v>
      </c>
      <c r="B32" s="1">
        <v>3</v>
      </c>
      <c r="C32" s="1">
        <v>19</v>
      </c>
      <c r="D32" s="1">
        <v>225</v>
      </c>
      <c r="E32" s="1">
        <v>44</v>
      </c>
      <c r="F32" s="1">
        <v>32</v>
      </c>
      <c r="G32" s="1">
        <v>18</v>
      </c>
      <c r="H32" s="1">
        <v>19</v>
      </c>
      <c r="I32" s="1">
        <v>57</v>
      </c>
      <c r="J32" s="1">
        <v>26</v>
      </c>
    </row>
    <row r="33" spans="1:10" x14ac:dyDescent="0.2">
      <c r="A33" s="1" t="s">
        <v>286</v>
      </c>
      <c r="B33" s="1">
        <v>3</v>
      </c>
      <c r="C33" s="1">
        <v>19</v>
      </c>
      <c r="D33" s="1">
        <v>220</v>
      </c>
      <c r="E33" s="1">
        <v>45</v>
      </c>
      <c r="F33" s="1">
        <v>32</v>
      </c>
      <c r="G33" s="1">
        <v>17</v>
      </c>
      <c r="H33" s="1">
        <v>18</v>
      </c>
      <c r="I33" s="1">
        <v>57</v>
      </c>
      <c r="J33" s="1">
        <v>26</v>
      </c>
    </row>
    <row r="34" spans="1:10" x14ac:dyDescent="0.2">
      <c r="A34" s="1" t="s">
        <v>304</v>
      </c>
      <c r="B34" s="1">
        <v>3</v>
      </c>
      <c r="C34" s="1">
        <v>19</v>
      </c>
      <c r="D34" s="1">
        <v>229</v>
      </c>
      <c r="E34" s="1">
        <v>46</v>
      </c>
      <c r="F34" s="1">
        <v>32</v>
      </c>
      <c r="G34" s="1">
        <v>19</v>
      </c>
      <c r="H34" s="1">
        <v>20</v>
      </c>
      <c r="I34" s="1">
        <v>56</v>
      </c>
      <c r="J34" s="1">
        <v>26</v>
      </c>
    </row>
    <row r="35" spans="1:10" x14ac:dyDescent="0.2">
      <c r="A35" s="1" t="s">
        <v>305</v>
      </c>
      <c r="B35" s="1">
        <v>3</v>
      </c>
      <c r="C35" s="1">
        <v>19</v>
      </c>
      <c r="D35" s="1">
        <v>222</v>
      </c>
      <c r="E35" s="1">
        <v>46</v>
      </c>
      <c r="F35" s="1">
        <v>33</v>
      </c>
      <c r="G35" s="1">
        <v>19</v>
      </c>
      <c r="H35" s="1">
        <v>18</v>
      </c>
      <c r="I35" s="1">
        <v>57</v>
      </c>
      <c r="J35" s="1">
        <v>28</v>
      </c>
    </row>
    <row r="36" spans="1:10" x14ac:dyDescent="0.2">
      <c r="A36" s="1" t="s">
        <v>306</v>
      </c>
      <c r="B36" s="1">
        <v>3</v>
      </c>
      <c r="C36" s="1">
        <v>19</v>
      </c>
      <c r="D36" s="1">
        <v>240</v>
      </c>
      <c r="E36" s="1">
        <v>52</v>
      </c>
      <c r="F36" s="1">
        <v>37</v>
      </c>
      <c r="G36" s="1">
        <v>21</v>
      </c>
      <c r="H36" s="1">
        <v>21</v>
      </c>
      <c r="I36" s="1">
        <v>62</v>
      </c>
      <c r="J36" s="1">
        <v>30</v>
      </c>
    </row>
    <row r="37" spans="1:10" x14ac:dyDescent="0.2">
      <c r="A37" s="1" t="s">
        <v>9</v>
      </c>
      <c r="B37" s="1">
        <v>3</v>
      </c>
      <c r="C37" s="1">
        <v>19</v>
      </c>
      <c r="D37" s="1">
        <v>224</v>
      </c>
      <c r="E37" s="1">
        <v>47</v>
      </c>
      <c r="F37" s="1">
        <v>32</v>
      </c>
      <c r="G37" s="1">
        <v>19</v>
      </c>
      <c r="H37" s="1">
        <v>19</v>
      </c>
      <c r="I37" s="1">
        <v>56</v>
      </c>
      <c r="J37" s="1">
        <v>26</v>
      </c>
    </row>
    <row r="38" spans="1:10" x14ac:dyDescent="0.2">
      <c r="A38" s="1" t="s">
        <v>10</v>
      </c>
      <c r="B38" s="1">
        <v>3</v>
      </c>
      <c r="C38" s="1">
        <v>19</v>
      </c>
      <c r="D38" s="1">
        <v>231</v>
      </c>
      <c r="E38" s="1">
        <v>47</v>
      </c>
      <c r="F38" s="1">
        <v>34</v>
      </c>
      <c r="G38" s="1">
        <v>20</v>
      </c>
      <c r="H38" s="1">
        <v>20</v>
      </c>
      <c r="I38" s="1">
        <v>61</v>
      </c>
      <c r="J38" s="1">
        <v>28</v>
      </c>
    </row>
    <row r="39" spans="1:10" x14ac:dyDescent="0.2">
      <c r="A39" s="1" t="s">
        <v>11</v>
      </c>
      <c r="B39" s="1">
        <v>3</v>
      </c>
      <c r="C39" s="1">
        <v>19</v>
      </c>
      <c r="D39" s="1">
        <v>227</v>
      </c>
      <c r="E39" s="1">
        <v>45</v>
      </c>
      <c r="F39" s="1">
        <v>34</v>
      </c>
      <c r="G39" s="1">
        <v>19</v>
      </c>
      <c r="H39" s="1">
        <v>19</v>
      </c>
      <c r="I39" s="1">
        <v>59</v>
      </c>
      <c r="J39" s="1">
        <v>27</v>
      </c>
    </row>
    <row r="40" spans="1:10" x14ac:dyDescent="0.2">
      <c r="A40" s="1" t="s">
        <v>12</v>
      </c>
      <c r="B40" s="1">
        <v>3</v>
      </c>
      <c r="C40" s="1">
        <v>19</v>
      </c>
      <c r="D40" s="1">
        <v>233</v>
      </c>
      <c r="E40" s="1">
        <v>53</v>
      </c>
      <c r="F40" s="1">
        <v>35</v>
      </c>
      <c r="G40" s="1">
        <v>22</v>
      </c>
      <c r="H40" s="1">
        <v>21</v>
      </c>
      <c r="I40" s="1">
        <v>67</v>
      </c>
      <c r="J40" s="1">
        <v>30</v>
      </c>
    </row>
    <row r="41" spans="1:10" x14ac:dyDescent="0.2">
      <c r="A41" s="1" t="s">
        <v>13</v>
      </c>
      <c r="B41" s="1">
        <v>3</v>
      </c>
      <c r="C41" s="1">
        <v>19</v>
      </c>
      <c r="D41" s="1">
        <v>230</v>
      </c>
      <c r="E41" s="1">
        <v>48</v>
      </c>
      <c r="F41" s="1">
        <v>33</v>
      </c>
      <c r="G41" s="1">
        <v>20</v>
      </c>
      <c r="H41" s="1">
        <v>19</v>
      </c>
      <c r="I41" s="1">
        <v>60</v>
      </c>
      <c r="J41" s="1">
        <v>29</v>
      </c>
    </row>
    <row r="42" spans="1:10" x14ac:dyDescent="0.2">
      <c r="A42" s="1" t="s">
        <v>14</v>
      </c>
      <c r="B42" s="1">
        <v>3</v>
      </c>
      <c r="C42" s="1">
        <v>19</v>
      </c>
      <c r="D42" s="1">
        <v>229</v>
      </c>
      <c r="E42" s="1">
        <v>48</v>
      </c>
      <c r="F42" s="1">
        <v>33</v>
      </c>
      <c r="G42" s="1">
        <v>21</v>
      </c>
      <c r="H42" s="1">
        <v>20</v>
      </c>
      <c r="I42" s="1">
        <v>61</v>
      </c>
      <c r="J42" s="1">
        <v>28</v>
      </c>
    </row>
    <row r="43" spans="1:10" x14ac:dyDescent="0.2">
      <c r="A43" s="1" t="s">
        <v>15</v>
      </c>
      <c r="B43" s="1">
        <v>3</v>
      </c>
      <c r="C43" s="1">
        <v>19</v>
      </c>
      <c r="D43" s="1">
        <v>231</v>
      </c>
      <c r="E43" s="1">
        <v>52</v>
      </c>
      <c r="F43" s="1">
        <v>34</v>
      </c>
      <c r="G43" s="1">
        <v>19</v>
      </c>
      <c r="H43" s="1">
        <v>18</v>
      </c>
      <c r="I43" s="1">
        <v>65</v>
      </c>
      <c r="J43" s="1">
        <v>29</v>
      </c>
    </row>
    <row r="44" spans="1:10" x14ac:dyDescent="0.2">
      <c r="A44" s="1" t="s">
        <v>16</v>
      </c>
      <c r="B44" s="1">
        <v>3</v>
      </c>
      <c r="C44" s="1">
        <v>19</v>
      </c>
      <c r="D44" s="1">
        <v>242</v>
      </c>
      <c r="E44" s="1">
        <v>54</v>
      </c>
      <c r="F44" s="1">
        <v>36</v>
      </c>
      <c r="G44" s="1">
        <v>23</v>
      </c>
      <c r="H44" s="1">
        <v>22</v>
      </c>
      <c r="I44" s="1">
        <v>65</v>
      </c>
      <c r="J44" s="1">
        <v>30</v>
      </c>
    </row>
    <row r="45" spans="1:10" x14ac:dyDescent="0.2">
      <c r="A45" s="1" t="s">
        <v>17</v>
      </c>
      <c r="B45" s="1">
        <v>3</v>
      </c>
      <c r="C45" s="1">
        <v>19</v>
      </c>
      <c r="D45" s="1">
        <v>227</v>
      </c>
      <c r="E45" s="1">
        <v>48</v>
      </c>
      <c r="F45" s="1">
        <v>34</v>
      </c>
      <c r="G45" s="1">
        <v>20</v>
      </c>
      <c r="H45" s="1">
        <v>20</v>
      </c>
      <c r="I45" s="1">
        <v>60</v>
      </c>
      <c r="J45" s="1">
        <v>29</v>
      </c>
    </row>
    <row r="46" spans="1:10" x14ac:dyDescent="0.2">
      <c r="A46" s="1" t="s">
        <v>18</v>
      </c>
      <c r="B46" s="1">
        <v>3</v>
      </c>
      <c r="C46" s="1">
        <v>19</v>
      </c>
      <c r="D46" s="1">
        <v>240</v>
      </c>
      <c r="E46" s="1">
        <v>52</v>
      </c>
      <c r="F46" s="1">
        <v>36</v>
      </c>
      <c r="G46" s="1">
        <v>20</v>
      </c>
      <c r="H46" s="1">
        <v>21</v>
      </c>
      <c r="I46" s="1">
        <v>65</v>
      </c>
      <c r="J46" s="1">
        <v>30</v>
      </c>
    </row>
    <row r="47" spans="1:10" x14ac:dyDescent="0.2">
      <c r="A47" s="1" t="s">
        <v>19</v>
      </c>
      <c r="B47" s="1">
        <v>3</v>
      </c>
      <c r="C47" s="1">
        <v>19</v>
      </c>
      <c r="D47" s="1">
        <v>226</v>
      </c>
      <c r="E47" s="1">
        <v>49</v>
      </c>
      <c r="F47" s="1">
        <v>35</v>
      </c>
      <c r="G47" s="1">
        <v>20</v>
      </c>
      <c r="H47" s="1">
        <v>20</v>
      </c>
      <c r="I47" s="1">
        <v>61</v>
      </c>
      <c r="J47" s="1">
        <v>28</v>
      </c>
    </row>
    <row r="48" spans="1:10" x14ac:dyDescent="0.2">
      <c r="A48" s="1" t="s">
        <v>20</v>
      </c>
      <c r="B48" s="1">
        <v>3</v>
      </c>
      <c r="C48" s="1">
        <v>19</v>
      </c>
      <c r="D48" s="1">
        <v>228</v>
      </c>
      <c r="E48" s="1">
        <v>49</v>
      </c>
      <c r="F48" s="1">
        <v>32</v>
      </c>
      <c r="G48" s="1">
        <v>19</v>
      </c>
      <c r="H48" s="1">
        <v>19</v>
      </c>
      <c r="I48" s="1">
        <v>64</v>
      </c>
      <c r="J48" s="1">
        <v>30</v>
      </c>
    </row>
    <row r="49" spans="1:10" x14ac:dyDescent="0.2">
      <c r="A49" s="1" t="s">
        <v>137</v>
      </c>
      <c r="B49" s="1">
        <v>3</v>
      </c>
      <c r="C49" s="1">
        <v>19</v>
      </c>
      <c r="D49" s="1">
        <v>227</v>
      </c>
      <c r="E49" s="1">
        <v>48</v>
      </c>
      <c r="F49" s="1">
        <v>34</v>
      </c>
      <c r="G49" s="1">
        <v>20</v>
      </c>
      <c r="H49" s="1">
        <v>21</v>
      </c>
      <c r="I49" s="1">
        <v>61</v>
      </c>
      <c r="J49" s="1">
        <v>29</v>
      </c>
    </row>
    <row r="50" spans="1:10" x14ac:dyDescent="0.2">
      <c r="A50" s="1" t="s">
        <v>138</v>
      </c>
      <c r="B50" s="1">
        <v>3</v>
      </c>
      <c r="C50" s="1">
        <v>19</v>
      </c>
      <c r="D50" s="1">
        <v>219</v>
      </c>
      <c r="E50" s="1">
        <v>46</v>
      </c>
      <c r="F50" s="1">
        <v>32</v>
      </c>
      <c r="G50" s="1">
        <v>20</v>
      </c>
      <c r="H50" s="1">
        <v>19</v>
      </c>
      <c r="I50" s="1">
        <v>58</v>
      </c>
      <c r="J50" s="1">
        <v>28</v>
      </c>
    </row>
    <row r="51" spans="1:10" x14ac:dyDescent="0.2">
      <c r="A51" s="1" t="s">
        <v>139</v>
      </c>
      <c r="B51" s="1">
        <v>3</v>
      </c>
      <c r="C51" s="1">
        <v>19</v>
      </c>
      <c r="D51" s="1">
        <v>242</v>
      </c>
      <c r="E51" s="1">
        <v>51</v>
      </c>
      <c r="F51" s="1">
        <v>36</v>
      </c>
      <c r="G51" s="1">
        <v>21</v>
      </c>
      <c r="H51" s="1">
        <v>21</v>
      </c>
      <c r="I51" s="1">
        <v>65</v>
      </c>
      <c r="J51" s="1">
        <v>30</v>
      </c>
    </row>
    <row r="52" spans="1:10" x14ac:dyDescent="0.2">
      <c r="A52" s="1" t="s">
        <v>140</v>
      </c>
      <c r="B52" s="1">
        <v>3</v>
      </c>
      <c r="C52" s="1">
        <v>19</v>
      </c>
      <c r="D52" s="1">
        <v>215</v>
      </c>
      <c r="E52" s="1">
        <v>44</v>
      </c>
      <c r="F52" s="1">
        <v>32</v>
      </c>
      <c r="G52" s="1">
        <v>20</v>
      </c>
      <c r="H52" s="1">
        <v>18</v>
      </c>
      <c r="I52" s="1">
        <v>59</v>
      </c>
      <c r="J52" s="1">
        <v>27</v>
      </c>
    </row>
    <row r="53" spans="1:10" x14ac:dyDescent="0.2">
      <c r="A53" s="1" t="s">
        <v>238</v>
      </c>
      <c r="B53" s="1">
        <v>13</v>
      </c>
      <c r="C53" s="1">
        <v>16</v>
      </c>
      <c r="D53" s="1">
        <v>217</v>
      </c>
      <c r="E53" s="1">
        <v>44</v>
      </c>
      <c r="F53" s="1">
        <v>32</v>
      </c>
      <c r="G53" s="1">
        <v>20</v>
      </c>
      <c r="H53" s="1">
        <v>19</v>
      </c>
      <c r="I53" s="1">
        <v>58</v>
      </c>
      <c r="J53" s="1">
        <v>28</v>
      </c>
    </row>
    <row r="54" spans="1:10" x14ac:dyDescent="0.2">
      <c r="A54" s="1" t="s">
        <v>241</v>
      </c>
      <c r="B54" s="1">
        <v>13</v>
      </c>
      <c r="C54" s="1">
        <v>16</v>
      </c>
      <c r="D54" s="1">
        <v>231</v>
      </c>
      <c r="E54" s="1">
        <v>50</v>
      </c>
      <c r="F54" s="1">
        <v>37</v>
      </c>
      <c r="G54" s="1">
        <v>20</v>
      </c>
      <c r="H54" s="1">
        <v>19</v>
      </c>
      <c r="I54" s="1">
        <v>65</v>
      </c>
      <c r="J54" s="1">
        <v>30</v>
      </c>
    </row>
    <row r="55" spans="1:10" x14ac:dyDescent="0.2">
      <c r="A55" s="1" t="s">
        <v>156</v>
      </c>
      <c r="B55" s="1">
        <v>13</v>
      </c>
      <c r="C55" s="1">
        <v>16</v>
      </c>
      <c r="D55" s="1">
        <v>216</v>
      </c>
      <c r="E55" s="1">
        <v>47</v>
      </c>
      <c r="F55" s="1">
        <v>36</v>
      </c>
      <c r="G55" s="1">
        <v>21</v>
      </c>
      <c r="H55" s="1">
        <v>19</v>
      </c>
      <c r="I55" s="1">
        <v>59</v>
      </c>
      <c r="J55" s="1">
        <v>28</v>
      </c>
    </row>
    <row r="56" spans="1:10" x14ac:dyDescent="0.2">
      <c r="A56" s="1" t="s">
        <v>148</v>
      </c>
      <c r="B56" s="1">
        <v>13</v>
      </c>
      <c r="C56" s="1">
        <v>16</v>
      </c>
      <c r="D56" s="1">
        <v>224</v>
      </c>
      <c r="E56" s="1">
        <v>48</v>
      </c>
      <c r="F56" s="1">
        <v>32</v>
      </c>
      <c r="G56" s="1">
        <v>19</v>
      </c>
      <c r="H56" s="1">
        <v>19</v>
      </c>
      <c r="I56" s="1">
        <v>61</v>
      </c>
      <c r="J56" s="1">
        <v>28</v>
      </c>
    </row>
    <row r="57" spans="1:10" x14ac:dyDescent="0.2">
      <c r="A57" s="1" t="s">
        <v>149</v>
      </c>
      <c r="B57" s="1">
        <v>13</v>
      </c>
      <c r="C57" s="1">
        <v>16</v>
      </c>
      <c r="D57" s="1">
        <v>216</v>
      </c>
      <c r="E57" s="1">
        <v>47</v>
      </c>
      <c r="F57" s="1">
        <v>34</v>
      </c>
      <c r="G57" s="1">
        <v>19</v>
      </c>
      <c r="H57" s="1">
        <v>18</v>
      </c>
      <c r="I57" s="1">
        <v>58</v>
      </c>
      <c r="J57" s="1">
        <v>27</v>
      </c>
    </row>
    <row r="58" spans="1:10" x14ac:dyDescent="0.2">
      <c r="A58" s="1" t="s">
        <v>151</v>
      </c>
      <c r="B58" s="1">
        <v>13</v>
      </c>
      <c r="C58" s="1">
        <v>16</v>
      </c>
      <c r="D58" s="1">
        <v>229</v>
      </c>
      <c r="E58" s="1">
        <v>47</v>
      </c>
      <c r="F58" s="1">
        <v>33</v>
      </c>
      <c r="G58" s="1">
        <v>20</v>
      </c>
      <c r="H58" s="1">
        <v>20</v>
      </c>
      <c r="I58" s="1">
        <v>59</v>
      </c>
      <c r="J58" s="1">
        <v>30</v>
      </c>
    </row>
    <row r="59" spans="1:10" x14ac:dyDescent="0.2">
      <c r="A59" s="1" t="s">
        <v>152</v>
      </c>
      <c r="B59" s="1">
        <v>13</v>
      </c>
      <c r="C59" s="1">
        <v>16</v>
      </c>
      <c r="D59" s="1">
        <v>222</v>
      </c>
      <c r="E59" s="1">
        <v>45</v>
      </c>
      <c r="F59" s="1">
        <v>33</v>
      </c>
      <c r="G59" s="1">
        <v>18</v>
      </c>
      <c r="H59" s="1">
        <v>18</v>
      </c>
      <c r="I59" s="1">
        <v>61</v>
      </c>
      <c r="J59" s="1">
        <v>29</v>
      </c>
    </row>
    <row r="60" spans="1:10" x14ac:dyDescent="0.2">
      <c r="A60" s="1" t="s">
        <v>153</v>
      </c>
      <c r="B60" s="1">
        <v>13</v>
      </c>
      <c r="C60" s="1">
        <v>16</v>
      </c>
      <c r="D60" s="1">
        <v>230</v>
      </c>
      <c r="E60" s="1">
        <v>44</v>
      </c>
      <c r="F60" s="1">
        <v>34</v>
      </c>
      <c r="G60" s="1">
        <v>18</v>
      </c>
      <c r="H60" s="1">
        <v>23</v>
      </c>
      <c r="I60" s="1">
        <v>60</v>
      </c>
      <c r="J60" s="1">
        <v>27</v>
      </c>
    </row>
    <row r="61" spans="1:10" x14ac:dyDescent="0.2">
      <c r="A61" s="1" t="s">
        <v>154</v>
      </c>
      <c r="B61" s="1">
        <v>13</v>
      </c>
      <c r="C61" s="1">
        <v>16</v>
      </c>
      <c r="D61" s="1">
        <v>216</v>
      </c>
      <c r="E61" s="1">
        <v>45</v>
      </c>
      <c r="F61" s="1">
        <v>31</v>
      </c>
      <c r="G61" s="1">
        <v>18</v>
      </c>
      <c r="H61" s="1">
        <v>18</v>
      </c>
      <c r="I61" s="1">
        <v>58</v>
      </c>
      <c r="J61" s="1">
        <v>27</v>
      </c>
    </row>
    <row r="62" spans="1:10" x14ac:dyDescent="0.2">
      <c r="A62" s="1" t="s">
        <v>155</v>
      </c>
      <c r="B62" s="1">
        <v>13</v>
      </c>
      <c r="C62" s="1">
        <v>16</v>
      </c>
      <c r="D62" s="1">
        <v>225</v>
      </c>
      <c r="E62" s="1">
        <v>46</v>
      </c>
      <c r="F62" s="1">
        <v>33</v>
      </c>
      <c r="G62" s="1">
        <v>19</v>
      </c>
      <c r="H62" s="1">
        <v>19</v>
      </c>
      <c r="I62" s="1">
        <v>60</v>
      </c>
      <c r="J62" s="1">
        <v>28</v>
      </c>
    </row>
    <row r="63" spans="1:10" x14ac:dyDescent="0.2">
      <c r="A63" s="1" t="s">
        <v>39</v>
      </c>
      <c r="B63" s="1">
        <v>13</v>
      </c>
      <c r="C63" s="1">
        <v>16</v>
      </c>
      <c r="D63" s="1">
        <v>225</v>
      </c>
      <c r="E63" s="1">
        <v>48</v>
      </c>
      <c r="F63" s="1">
        <v>33</v>
      </c>
      <c r="G63" s="1">
        <v>20</v>
      </c>
      <c r="H63" s="1">
        <v>19</v>
      </c>
      <c r="I63" s="1">
        <v>60</v>
      </c>
      <c r="J63" s="1">
        <v>28</v>
      </c>
    </row>
    <row r="64" spans="1:10" x14ac:dyDescent="0.2">
      <c r="A64" s="1" t="s">
        <v>40</v>
      </c>
      <c r="B64" s="1">
        <v>13</v>
      </c>
      <c r="C64" s="1">
        <v>16</v>
      </c>
      <c r="D64" s="1">
        <v>236</v>
      </c>
      <c r="E64" s="1">
        <v>42</v>
      </c>
      <c r="F64" s="1">
        <v>32</v>
      </c>
      <c r="G64" s="1">
        <v>18</v>
      </c>
      <c r="H64" s="1">
        <v>23</v>
      </c>
      <c r="I64" s="1">
        <v>56</v>
      </c>
      <c r="J64" s="1">
        <v>27</v>
      </c>
    </row>
    <row r="65" spans="1:10" x14ac:dyDescent="0.2">
      <c r="A65" s="1" t="s">
        <v>41</v>
      </c>
      <c r="B65" s="1">
        <v>13</v>
      </c>
      <c r="C65" s="1">
        <v>16</v>
      </c>
      <c r="D65" s="1">
        <v>225</v>
      </c>
      <c r="E65" s="1">
        <v>50</v>
      </c>
      <c r="F65" s="1">
        <v>34</v>
      </c>
      <c r="G65" s="1">
        <v>20</v>
      </c>
      <c r="H65" s="1">
        <v>20</v>
      </c>
      <c r="I65" s="1">
        <v>61</v>
      </c>
      <c r="J65" s="1">
        <v>28</v>
      </c>
    </row>
    <row r="66" spans="1:10" x14ac:dyDescent="0.2">
      <c r="A66" s="1" t="s">
        <v>42</v>
      </c>
      <c r="B66" s="1">
        <v>13</v>
      </c>
      <c r="C66" s="1">
        <v>16</v>
      </c>
      <c r="D66" s="1">
        <v>222</v>
      </c>
      <c r="E66" s="1">
        <v>43</v>
      </c>
      <c r="F66" s="1">
        <v>32</v>
      </c>
      <c r="G66" s="1">
        <v>18</v>
      </c>
      <c r="H66" s="1">
        <v>19</v>
      </c>
      <c r="I66" s="1">
        <v>58</v>
      </c>
      <c r="J66" s="1">
        <v>28</v>
      </c>
    </row>
    <row r="67" spans="1:10" x14ac:dyDescent="0.2">
      <c r="A67" s="1" t="s">
        <v>43</v>
      </c>
      <c r="B67" s="1">
        <v>13</v>
      </c>
      <c r="C67" s="1">
        <v>16</v>
      </c>
      <c r="D67" s="1">
        <v>219</v>
      </c>
      <c r="E67" s="1">
        <v>43</v>
      </c>
      <c r="F67" s="1">
        <v>31</v>
      </c>
      <c r="G67" s="1">
        <v>19</v>
      </c>
      <c r="H67" s="1">
        <v>18</v>
      </c>
      <c r="I67" s="1">
        <v>55</v>
      </c>
      <c r="J67" s="1">
        <v>26</v>
      </c>
    </row>
    <row r="68" spans="1:10" x14ac:dyDescent="0.2">
      <c r="A68" s="1" t="s">
        <v>44</v>
      </c>
      <c r="B68" s="1">
        <v>13</v>
      </c>
      <c r="C68" s="1">
        <v>16</v>
      </c>
      <c r="D68" s="1">
        <v>223</v>
      </c>
      <c r="E68" s="1">
        <v>48</v>
      </c>
      <c r="F68" s="1">
        <v>32</v>
      </c>
      <c r="G68" s="1">
        <v>20</v>
      </c>
      <c r="H68" s="1">
        <v>19</v>
      </c>
      <c r="I68" s="1">
        <v>59</v>
      </c>
      <c r="J68" s="1">
        <v>28</v>
      </c>
    </row>
    <row r="69" spans="1:10" x14ac:dyDescent="0.2">
      <c r="A69" s="1" t="s">
        <v>45</v>
      </c>
      <c r="B69" s="1">
        <v>13</v>
      </c>
      <c r="C69" s="1">
        <v>16</v>
      </c>
      <c r="D69" s="1">
        <v>212</v>
      </c>
      <c r="E69" s="1">
        <v>45</v>
      </c>
      <c r="F69" s="1">
        <v>32</v>
      </c>
      <c r="G69" s="1">
        <v>19</v>
      </c>
      <c r="H69" s="1">
        <v>18</v>
      </c>
      <c r="I69" s="1">
        <v>59</v>
      </c>
      <c r="J69" s="1">
        <v>27</v>
      </c>
    </row>
    <row r="70" spans="1:10" x14ac:dyDescent="0.2">
      <c r="A70" s="1" t="s">
        <v>46</v>
      </c>
      <c r="B70" s="1">
        <v>13</v>
      </c>
      <c r="C70" s="1">
        <v>16</v>
      </c>
      <c r="D70" s="1">
        <v>225</v>
      </c>
      <c r="E70" s="1">
        <v>47</v>
      </c>
      <c r="F70" s="1">
        <v>33</v>
      </c>
      <c r="G70" s="1">
        <v>19</v>
      </c>
      <c r="H70" s="1">
        <v>19</v>
      </c>
      <c r="I70" s="1">
        <v>60</v>
      </c>
      <c r="J70" s="1">
        <v>27</v>
      </c>
    </row>
    <row r="71" spans="1:10" x14ac:dyDescent="0.2">
      <c r="A71" s="1" t="s">
        <v>47</v>
      </c>
      <c r="B71" s="1">
        <v>13</v>
      </c>
      <c r="C71" s="1">
        <v>16</v>
      </c>
      <c r="D71" s="1">
        <v>224</v>
      </c>
      <c r="E71" s="1">
        <v>42</v>
      </c>
      <c r="F71" s="1">
        <v>30</v>
      </c>
      <c r="G71" s="1">
        <v>18</v>
      </c>
      <c r="H71" s="1">
        <v>20</v>
      </c>
      <c r="I71" s="1">
        <v>53</v>
      </c>
      <c r="J71" s="1">
        <v>24</v>
      </c>
    </row>
    <row r="72" spans="1:10" x14ac:dyDescent="0.2">
      <c r="A72" s="1" t="s">
        <v>49</v>
      </c>
      <c r="B72" s="1">
        <v>13</v>
      </c>
      <c r="C72" s="1">
        <v>16</v>
      </c>
      <c r="D72" s="1">
        <v>222</v>
      </c>
      <c r="E72" s="1">
        <v>48</v>
      </c>
      <c r="F72" s="1">
        <v>34</v>
      </c>
      <c r="G72" s="1">
        <v>20</v>
      </c>
      <c r="H72" s="1">
        <v>19</v>
      </c>
      <c r="I72" s="1">
        <v>62</v>
      </c>
      <c r="J72" s="1">
        <v>28</v>
      </c>
    </row>
    <row r="73" spans="1:10" x14ac:dyDescent="0.2">
      <c r="A73" s="1" t="s">
        <v>234</v>
      </c>
      <c r="B73" s="1">
        <v>13</v>
      </c>
      <c r="C73" s="1">
        <v>16</v>
      </c>
      <c r="D73" s="1">
        <v>224</v>
      </c>
      <c r="E73" s="1">
        <v>47</v>
      </c>
      <c r="F73" s="1">
        <v>33</v>
      </c>
      <c r="G73" s="1">
        <v>20</v>
      </c>
      <c r="H73" s="1">
        <v>20</v>
      </c>
      <c r="I73" s="1">
        <v>58</v>
      </c>
      <c r="J73" s="1">
        <v>28</v>
      </c>
    </row>
    <row r="74" spans="1:10" x14ac:dyDescent="0.2">
      <c r="A74" s="1" t="s">
        <v>235</v>
      </c>
      <c r="B74" s="1">
        <v>13</v>
      </c>
      <c r="C74" s="1">
        <v>16</v>
      </c>
      <c r="D74" s="1">
        <v>224</v>
      </c>
      <c r="E74" s="1">
        <v>47</v>
      </c>
      <c r="F74" s="1">
        <v>34</v>
      </c>
      <c r="G74" s="1">
        <v>18</v>
      </c>
      <c r="H74" s="1">
        <v>18</v>
      </c>
      <c r="I74" s="1">
        <v>56</v>
      </c>
      <c r="J74" s="1">
        <v>27</v>
      </c>
    </row>
    <row r="75" spans="1:10" x14ac:dyDescent="0.2">
      <c r="A75" s="1" t="s">
        <v>236</v>
      </c>
      <c r="B75" s="1">
        <v>13</v>
      </c>
      <c r="C75" s="1">
        <v>16</v>
      </c>
      <c r="D75" s="1">
        <v>236</v>
      </c>
      <c r="E75" s="1">
        <v>47</v>
      </c>
      <c r="F75" s="1">
        <v>34</v>
      </c>
      <c r="G75" s="1">
        <v>19</v>
      </c>
      <c r="H75" s="1">
        <v>19</v>
      </c>
      <c r="I75" s="1">
        <v>61</v>
      </c>
      <c r="J75" s="1">
        <v>29</v>
      </c>
    </row>
    <row r="76" spans="1:10" x14ac:dyDescent="0.2">
      <c r="A76" s="1" t="s">
        <v>237</v>
      </c>
      <c r="B76" s="1">
        <v>13</v>
      </c>
      <c r="C76" s="1">
        <v>16</v>
      </c>
      <c r="D76" s="1">
        <v>215</v>
      </c>
      <c r="E76" s="1">
        <v>42</v>
      </c>
      <c r="F76" s="1">
        <v>29</v>
      </c>
      <c r="G76" s="1">
        <v>17</v>
      </c>
      <c r="H76" s="1">
        <v>18</v>
      </c>
      <c r="I76" s="1">
        <v>53</v>
      </c>
      <c r="J76" s="1">
        <v>25</v>
      </c>
    </row>
    <row r="77" spans="1:10" x14ac:dyDescent="0.2">
      <c r="A77" s="1" t="s">
        <v>162</v>
      </c>
      <c r="B77" s="1">
        <v>13</v>
      </c>
      <c r="C77" s="1">
        <v>16</v>
      </c>
      <c r="D77" s="1">
        <v>229</v>
      </c>
      <c r="E77" s="1">
        <v>48</v>
      </c>
      <c r="F77" s="1">
        <v>35</v>
      </c>
      <c r="G77" s="1">
        <v>18</v>
      </c>
      <c r="H77" s="1">
        <v>18</v>
      </c>
      <c r="I77" s="1">
        <v>62</v>
      </c>
      <c r="J77" s="1">
        <v>29</v>
      </c>
    </row>
    <row r="78" spans="1:10" x14ac:dyDescent="0.2">
      <c r="A78" s="1" t="s">
        <v>163</v>
      </c>
      <c r="B78" s="1">
        <v>13</v>
      </c>
      <c r="C78" s="1">
        <v>16</v>
      </c>
      <c r="D78" s="1">
        <v>218</v>
      </c>
      <c r="E78" s="1">
        <v>45</v>
      </c>
      <c r="F78" s="1">
        <v>33</v>
      </c>
      <c r="G78" s="1">
        <v>19</v>
      </c>
      <c r="H78" s="1">
        <v>19</v>
      </c>
      <c r="I78" s="1">
        <v>58</v>
      </c>
      <c r="J78" s="1">
        <v>27</v>
      </c>
    </row>
    <row r="79" spans="1:10" x14ac:dyDescent="0.2">
      <c r="A79" s="1" t="s">
        <v>165</v>
      </c>
      <c r="B79" s="1">
        <v>13</v>
      </c>
      <c r="C79" s="1">
        <v>16</v>
      </c>
      <c r="D79" s="1">
        <v>217</v>
      </c>
      <c r="E79" s="1">
        <v>46</v>
      </c>
      <c r="F79" s="1">
        <v>35</v>
      </c>
      <c r="G79" s="1">
        <v>19</v>
      </c>
      <c r="H79" s="1">
        <v>18</v>
      </c>
      <c r="I79" s="1">
        <v>60</v>
      </c>
      <c r="J79" s="1">
        <v>28</v>
      </c>
    </row>
    <row r="80" spans="1:10" x14ac:dyDescent="0.2">
      <c r="A80" s="1" t="s">
        <v>167</v>
      </c>
      <c r="B80" s="1">
        <v>13</v>
      </c>
      <c r="C80" s="1">
        <v>16</v>
      </c>
      <c r="D80" s="1">
        <v>225</v>
      </c>
      <c r="E80" s="1">
        <v>43</v>
      </c>
      <c r="F80" s="1">
        <v>31</v>
      </c>
      <c r="G80" s="1">
        <v>19</v>
      </c>
      <c r="H80" s="1">
        <v>18</v>
      </c>
      <c r="I80" s="1">
        <v>55</v>
      </c>
      <c r="J80" s="1">
        <v>27</v>
      </c>
    </row>
    <row r="81" spans="1:10" x14ac:dyDescent="0.2">
      <c r="A81" s="1" t="s">
        <v>168</v>
      </c>
      <c r="B81" s="1">
        <v>13</v>
      </c>
      <c r="C81" s="1">
        <v>16</v>
      </c>
      <c r="D81" s="1">
        <v>226</v>
      </c>
      <c r="E81" s="1">
        <v>45</v>
      </c>
      <c r="F81" s="1">
        <v>33</v>
      </c>
      <c r="G81" s="1">
        <v>19</v>
      </c>
      <c r="H81" s="1">
        <v>18</v>
      </c>
      <c r="I81" s="1">
        <v>57</v>
      </c>
      <c r="J81" s="1">
        <v>29</v>
      </c>
    </row>
    <row r="82" spans="1:10" x14ac:dyDescent="0.2">
      <c r="A82" s="1" t="s">
        <v>169</v>
      </c>
      <c r="B82" s="1">
        <v>13</v>
      </c>
      <c r="C82" s="1">
        <v>16</v>
      </c>
      <c r="D82" s="1">
        <v>231</v>
      </c>
      <c r="E82" s="1">
        <v>48</v>
      </c>
      <c r="F82" s="1">
        <v>35</v>
      </c>
      <c r="G82" s="1">
        <v>20</v>
      </c>
      <c r="H82" s="1">
        <v>19</v>
      </c>
      <c r="I82" s="1">
        <v>61</v>
      </c>
      <c r="J82" s="1">
        <v>28</v>
      </c>
    </row>
    <row r="83" spans="1:10" x14ac:dyDescent="0.2">
      <c r="A83" s="1" t="s">
        <v>224</v>
      </c>
      <c r="B83" s="1">
        <v>13</v>
      </c>
      <c r="C83" s="1">
        <v>16</v>
      </c>
      <c r="D83" s="1">
        <v>223</v>
      </c>
      <c r="E83" s="1">
        <v>47</v>
      </c>
      <c r="F83" s="1">
        <v>33</v>
      </c>
      <c r="G83" s="1">
        <v>20</v>
      </c>
      <c r="H83" s="1">
        <v>19</v>
      </c>
      <c r="I83" s="1">
        <v>59</v>
      </c>
      <c r="J83" s="1">
        <v>27</v>
      </c>
    </row>
    <row r="84" spans="1:10" x14ac:dyDescent="0.2">
      <c r="A84" s="1" t="s">
        <v>225</v>
      </c>
      <c r="B84" s="1">
        <v>13</v>
      </c>
      <c r="C84" s="1">
        <v>16</v>
      </c>
      <c r="D84" s="1">
        <v>231</v>
      </c>
      <c r="E84" s="1">
        <v>50</v>
      </c>
      <c r="F84" s="1">
        <v>35</v>
      </c>
      <c r="G84" s="1">
        <v>21</v>
      </c>
      <c r="H84" s="1">
        <v>20</v>
      </c>
      <c r="I84" s="1">
        <v>63</v>
      </c>
      <c r="J84" s="1">
        <v>29</v>
      </c>
    </row>
    <row r="85" spans="1:10" x14ac:dyDescent="0.2">
      <c r="A85" s="1" t="s">
        <v>226</v>
      </c>
      <c r="B85" s="1">
        <v>13</v>
      </c>
      <c r="C85" s="1">
        <v>16</v>
      </c>
      <c r="D85" s="1">
        <v>222</v>
      </c>
      <c r="E85" s="1">
        <v>45</v>
      </c>
      <c r="F85" s="1">
        <v>32</v>
      </c>
      <c r="G85" s="1">
        <v>19</v>
      </c>
      <c r="H85" s="1">
        <v>18</v>
      </c>
      <c r="I85" s="1">
        <v>56</v>
      </c>
      <c r="J85" s="1">
        <v>26</v>
      </c>
    </row>
    <row r="86" spans="1:10" x14ac:dyDescent="0.2">
      <c r="A86" s="1" t="s">
        <v>227</v>
      </c>
      <c r="B86" s="1">
        <v>13</v>
      </c>
      <c r="C86" s="1">
        <v>16</v>
      </c>
      <c r="D86" s="1">
        <v>223</v>
      </c>
      <c r="E86" s="1">
        <v>47</v>
      </c>
      <c r="F86" s="1">
        <v>33</v>
      </c>
      <c r="G86" s="1">
        <v>20</v>
      </c>
      <c r="H86" s="1">
        <v>20</v>
      </c>
      <c r="I86" s="1">
        <v>60</v>
      </c>
      <c r="J86" s="1">
        <v>28</v>
      </c>
    </row>
    <row r="87" spans="1:10" x14ac:dyDescent="0.2">
      <c r="A87" s="1" t="s">
        <v>228</v>
      </c>
      <c r="B87" s="1">
        <v>13</v>
      </c>
      <c r="C87" s="1">
        <v>16</v>
      </c>
      <c r="D87" s="1">
        <v>221</v>
      </c>
      <c r="E87" s="1">
        <v>46</v>
      </c>
      <c r="F87" s="1">
        <v>32</v>
      </c>
      <c r="G87" s="1">
        <v>18</v>
      </c>
      <c r="H87" s="1">
        <v>18</v>
      </c>
      <c r="I87" s="1">
        <v>55</v>
      </c>
      <c r="J87" s="1">
        <v>26</v>
      </c>
    </row>
    <row r="88" spans="1:10" x14ac:dyDescent="0.2">
      <c r="A88" s="1" t="s">
        <v>230</v>
      </c>
      <c r="B88" s="1">
        <v>13</v>
      </c>
      <c r="C88" s="1">
        <v>16</v>
      </c>
      <c r="D88" s="1">
        <v>222</v>
      </c>
      <c r="E88" s="1">
        <v>48</v>
      </c>
      <c r="F88" s="1">
        <v>36</v>
      </c>
      <c r="G88" s="1">
        <v>21</v>
      </c>
      <c r="H88" s="1">
        <v>19</v>
      </c>
      <c r="I88" s="1">
        <v>62</v>
      </c>
      <c r="J88" s="1">
        <v>30</v>
      </c>
    </row>
    <row r="89" spans="1:10" x14ac:dyDescent="0.2">
      <c r="A89" s="1" t="s">
        <v>232</v>
      </c>
      <c r="B89" s="1">
        <v>13</v>
      </c>
      <c r="C89" s="1">
        <v>16</v>
      </c>
      <c r="D89" s="1">
        <v>224</v>
      </c>
      <c r="E89" s="1">
        <v>50</v>
      </c>
      <c r="F89" s="1">
        <v>35</v>
      </c>
      <c r="G89" s="1">
        <v>20</v>
      </c>
      <c r="H89" s="1">
        <v>19</v>
      </c>
      <c r="I89" s="1">
        <v>61</v>
      </c>
      <c r="J89" s="1">
        <v>29</v>
      </c>
    </row>
    <row r="90" spans="1:10" x14ac:dyDescent="0.2">
      <c r="A90" s="1" t="s">
        <v>323</v>
      </c>
      <c r="B90" s="1">
        <v>13</v>
      </c>
      <c r="C90" s="1">
        <v>16</v>
      </c>
      <c r="D90" s="1">
        <v>242</v>
      </c>
      <c r="E90" s="1">
        <v>44</v>
      </c>
      <c r="F90" s="1">
        <v>33</v>
      </c>
      <c r="G90" s="1">
        <v>18</v>
      </c>
      <c r="H90" s="1">
        <v>19</v>
      </c>
      <c r="I90" s="1">
        <v>58</v>
      </c>
      <c r="J90" s="1">
        <v>27</v>
      </c>
    </row>
    <row r="91" spans="1:10" x14ac:dyDescent="0.2">
      <c r="A91" s="1" t="s">
        <v>324</v>
      </c>
      <c r="B91" s="1">
        <v>13</v>
      </c>
      <c r="C91" s="1">
        <v>16</v>
      </c>
      <c r="D91" s="1">
        <v>217</v>
      </c>
      <c r="E91" s="1">
        <v>47</v>
      </c>
      <c r="F91" s="1">
        <v>33</v>
      </c>
      <c r="G91" s="1">
        <v>20</v>
      </c>
      <c r="H91" s="1">
        <v>19</v>
      </c>
      <c r="I91" s="1">
        <v>59</v>
      </c>
      <c r="J91" s="1">
        <v>29</v>
      </c>
    </row>
    <row r="92" spans="1:10" x14ac:dyDescent="0.2">
      <c r="A92" s="1" t="s">
        <v>170</v>
      </c>
      <c r="B92" s="1">
        <v>13</v>
      </c>
      <c r="C92" s="1">
        <v>16</v>
      </c>
      <c r="D92" s="1">
        <v>223</v>
      </c>
      <c r="E92" s="1">
        <v>46</v>
      </c>
      <c r="F92" s="1">
        <v>32</v>
      </c>
      <c r="G92" s="1">
        <v>20</v>
      </c>
      <c r="H92" s="1">
        <v>20</v>
      </c>
      <c r="I92" s="1">
        <v>58</v>
      </c>
      <c r="J92" s="1">
        <v>28</v>
      </c>
    </row>
    <row r="93" spans="1:10" x14ac:dyDescent="0.2">
      <c r="A93" s="1" t="s">
        <v>172</v>
      </c>
      <c r="B93" s="1">
        <v>13</v>
      </c>
      <c r="C93" s="1">
        <v>16</v>
      </c>
      <c r="D93" s="1">
        <v>217</v>
      </c>
      <c r="E93" s="1">
        <v>46</v>
      </c>
      <c r="F93" s="1">
        <v>33</v>
      </c>
      <c r="G93" s="1">
        <v>20</v>
      </c>
      <c r="H93" s="1">
        <v>18</v>
      </c>
      <c r="I93" s="1">
        <v>58</v>
      </c>
      <c r="J93" s="1">
        <v>29</v>
      </c>
    </row>
    <row r="94" spans="1:10" x14ac:dyDescent="0.2">
      <c r="A94" s="1" t="s">
        <v>173</v>
      </c>
      <c r="B94" s="1">
        <v>13</v>
      </c>
      <c r="C94" s="1">
        <v>16</v>
      </c>
      <c r="D94" s="1">
        <v>231</v>
      </c>
      <c r="E94" s="1">
        <v>48</v>
      </c>
      <c r="F94" s="1">
        <v>33</v>
      </c>
      <c r="G94" s="1">
        <v>19</v>
      </c>
      <c r="H94" s="1">
        <v>19</v>
      </c>
      <c r="I94" s="1">
        <v>59</v>
      </c>
      <c r="J94" s="1">
        <v>28</v>
      </c>
    </row>
    <row r="95" spans="1:10" x14ac:dyDescent="0.2">
      <c r="A95" s="1" t="s">
        <v>175</v>
      </c>
      <c r="B95" s="1">
        <v>13</v>
      </c>
      <c r="C95" s="1">
        <v>16</v>
      </c>
      <c r="D95" s="1">
        <v>226</v>
      </c>
      <c r="E95" s="1">
        <v>45</v>
      </c>
      <c r="F95" s="1">
        <v>34</v>
      </c>
      <c r="G95" s="1">
        <v>18</v>
      </c>
      <c r="H95" s="1">
        <v>18</v>
      </c>
      <c r="I95" s="1">
        <v>62</v>
      </c>
      <c r="J95" s="1">
        <v>29</v>
      </c>
    </row>
    <row r="96" spans="1:10" x14ac:dyDescent="0.2">
      <c r="A96" s="1" t="s">
        <v>264</v>
      </c>
      <c r="B96" s="1">
        <v>13</v>
      </c>
      <c r="C96" s="1">
        <v>16</v>
      </c>
      <c r="D96" s="1">
        <v>222</v>
      </c>
      <c r="E96" s="1">
        <v>47</v>
      </c>
      <c r="F96" s="1">
        <v>33</v>
      </c>
      <c r="G96" s="1">
        <v>21</v>
      </c>
      <c r="H96" s="1">
        <v>19</v>
      </c>
      <c r="I96" s="1">
        <v>20</v>
      </c>
      <c r="J96" s="1">
        <v>28</v>
      </c>
    </row>
    <row r="97" spans="1:10" x14ac:dyDescent="0.2">
      <c r="A97" s="1" t="s">
        <v>51</v>
      </c>
      <c r="B97" s="1">
        <v>13</v>
      </c>
      <c r="C97" s="1">
        <v>16</v>
      </c>
      <c r="D97" s="1">
        <v>220</v>
      </c>
      <c r="E97" s="1">
        <v>45</v>
      </c>
      <c r="F97" s="1">
        <v>32</v>
      </c>
      <c r="G97" s="1">
        <v>20</v>
      </c>
      <c r="H97" s="1">
        <v>19</v>
      </c>
      <c r="I97" s="1">
        <v>59</v>
      </c>
      <c r="J97" s="1">
        <v>28</v>
      </c>
    </row>
    <row r="98" spans="1:10" x14ac:dyDescent="0.2">
      <c r="A98" s="1" t="s">
        <v>252</v>
      </c>
      <c r="B98" s="1">
        <v>13</v>
      </c>
      <c r="C98" s="1">
        <v>16</v>
      </c>
      <c r="D98" s="1">
        <v>229</v>
      </c>
      <c r="E98" s="1">
        <v>48</v>
      </c>
      <c r="F98" s="1">
        <v>35</v>
      </c>
      <c r="G98" s="1">
        <v>20</v>
      </c>
      <c r="H98" s="1">
        <v>19</v>
      </c>
      <c r="I98" s="1">
        <v>59</v>
      </c>
      <c r="J98" s="1">
        <v>29</v>
      </c>
    </row>
    <row r="99" spans="1:10" x14ac:dyDescent="0.2">
      <c r="A99" s="1" t="s">
        <v>255</v>
      </c>
      <c r="B99" s="1">
        <v>60</v>
      </c>
      <c r="C99" s="1">
        <v>21</v>
      </c>
      <c r="D99" s="1">
        <v>239</v>
      </c>
      <c r="E99" s="1">
        <v>50</v>
      </c>
      <c r="F99" s="1">
        <v>38</v>
      </c>
      <c r="G99" s="1">
        <v>21</v>
      </c>
      <c r="H99" s="1">
        <v>21</v>
      </c>
      <c r="I99" s="1">
        <v>65</v>
      </c>
      <c r="J99" s="1">
        <v>30</v>
      </c>
    </row>
    <row r="100" spans="1:10" x14ac:dyDescent="0.2">
      <c r="A100" s="1" t="s">
        <v>256</v>
      </c>
      <c r="B100" s="1">
        <v>60</v>
      </c>
      <c r="C100" s="1">
        <v>21</v>
      </c>
      <c r="D100" s="1">
        <v>221</v>
      </c>
      <c r="E100" s="1">
        <v>44</v>
      </c>
      <c r="F100" s="1">
        <v>32</v>
      </c>
      <c r="G100" s="1">
        <v>18</v>
      </c>
      <c r="H100" s="1">
        <v>18</v>
      </c>
      <c r="I100" s="1">
        <v>57</v>
      </c>
      <c r="J100" s="1">
        <v>27</v>
      </c>
    </row>
    <row r="101" spans="1:10" x14ac:dyDescent="0.2">
      <c r="A101" s="1" t="s">
        <v>257</v>
      </c>
      <c r="B101" s="1">
        <v>60</v>
      </c>
      <c r="C101" s="1">
        <v>21</v>
      </c>
      <c r="D101" s="1">
        <v>230</v>
      </c>
      <c r="E101" s="1">
        <v>46</v>
      </c>
      <c r="F101" s="1">
        <v>33</v>
      </c>
      <c r="G101" s="1">
        <v>20</v>
      </c>
      <c r="H101" s="1">
        <v>19</v>
      </c>
      <c r="I101" s="1">
        <v>60</v>
      </c>
      <c r="J101" s="1">
        <v>27</v>
      </c>
    </row>
    <row r="102" spans="1:10" x14ac:dyDescent="0.2">
      <c r="A102" s="1" t="s">
        <v>259</v>
      </c>
      <c r="B102" s="1">
        <v>60</v>
      </c>
      <c r="C102" s="1">
        <v>21</v>
      </c>
      <c r="D102" s="1">
        <v>229</v>
      </c>
      <c r="E102" s="1">
        <v>44</v>
      </c>
      <c r="F102" s="1">
        <v>33</v>
      </c>
      <c r="G102" s="1">
        <v>19</v>
      </c>
      <c r="H102" s="1">
        <v>18</v>
      </c>
      <c r="I102" s="1">
        <v>58</v>
      </c>
      <c r="J102" s="1">
        <v>28</v>
      </c>
    </row>
    <row r="103" spans="1:10" x14ac:dyDescent="0.2">
      <c r="A103" s="1" t="s">
        <v>36</v>
      </c>
      <c r="B103" s="1">
        <v>60</v>
      </c>
      <c r="C103" s="1">
        <v>21</v>
      </c>
      <c r="D103" s="1">
        <v>235</v>
      </c>
      <c r="E103" s="1">
        <v>48</v>
      </c>
      <c r="F103" s="1">
        <v>34</v>
      </c>
      <c r="G103" s="1">
        <v>22</v>
      </c>
      <c r="H103" s="1">
        <v>20</v>
      </c>
      <c r="I103" s="1">
        <v>59</v>
      </c>
      <c r="J103" s="1">
        <v>30</v>
      </c>
    </row>
    <row r="104" spans="1:10" x14ac:dyDescent="0.2">
      <c r="A104" s="1" t="s">
        <v>38</v>
      </c>
      <c r="B104" s="1">
        <v>61</v>
      </c>
      <c r="C104" s="1">
        <v>11</v>
      </c>
      <c r="D104" s="1">
        <v>233</v>
      </c>
      <c r="E104" s="1">
        <v>46</v>
      </c>
      <c r="F104" s="1">
        <v>34</v>
      </c>
      <c r="G104" s="1">
        <v>20</v>
      </c>
      <c r="H104" s="1">
        <v>20</v>
      </c>
      <c r="I104" s="1">
        <v>60</v>
      </c>
      <c r="J104" s="1">
        <v>27</v>
      </c>
    </row>
    <row r="105" spans="1:10" x14ac:dyDescent="0.2">
      <c r="A105" s="1" t="s">
        <v>243</v>
      </c>
      <c r="B105" s="1">
        <v>61</v>
      </c>
      <c r="C105" s="1">
        <v>11</v>
      </c>
      <c r="D105" s="1">
        <v>239</v>
      </c>
      <c r="E105" s="1">
        <v>50</v>
      </c>
      <c r="F105" s="1">
        <v>35</v>
      </c>
      <c r="G105" s="1">
        <v>21</v>
      </c>
      <c r="H105" s="1">
        <v>20</v>
      </c>
      <c r="I105" s="1">
        <v>63</v>
      </c>
      <c r="J105" s="1">
        <v>29</v>
      </c>
    </row>
    <row r="106" spans="1:10" x14ac:dyDescent="0.2">
      <c r="A106" s="1" t="s">
        <v>244</v>
      </c>
      <c r="B106" s="1">
        <v>61</v>
      </c>
      <c r="C106" s="1">
        <v>11</v>
      </c>
      <c r="D106" s="1">
        <v>226</v>
      </c>
      <c r="E106" s="1">
        <v>46</v>
      </c>
      <c r="F106" s="1">
        <v>33</v>
      </c>
      <c r="G106" s="1">
        <v>19</v>
      </c>
      <c r="H106" s="1">
        <v>19</v>
      </c>
      <c r="I106" s="1">
        <v>57</v>
      </c>
      <c r="J106" s="1">
        <v>28</v>
      </c>
    </row>
    <row r="107" spans="1:10" x14ac:dyDescent="0.2">
      <c r="A107" s="1" t="s">
        <v>245</v>
      </c>
      <c r="B107" s="1">
        <v>61</v>
      </c>
      <c r="C107" s="1">
        <v>11</v>
      </c>
      <c r="D107" s="1">
        <v>227</v>
      </c>
      <c r="E107" s="1">
        <v>48</v>
      </c>
      <c r="F107" s="1">
        <v>34</v>
      </c>
      <c r="G107" s="1">
        <v>20</v>
      </c>
      <c r="H107" s="1">
        <v>19</v>
      </c>
      <c r="I107" s="1">
        <v>61</v>
      </c>
      <c r="J107" s="1">
        <v>28</v>
      </c>
    </row>
    <row r="108" spans="1:10" x14ac:dyDescent="0.2">
      <c r="A108" s="1" t="s">
        <v>61</v>
      </c>
      <c r="B108" s="1">
        <v>61</v>
      </c>
      <c r="C108" s="1">
        <v>11</v>
      </c>
      <c r="D108" s="1">
        <v>236</v>
      </c>
      <c r="E108" s="1">
        <v>50</v>
      </c>
      <c r="F108" s="1">
        <v>34</v>
      </c>
      <c r="G108" s="1">
        <v>20</v>
      </c>
      <c r="H108" s="1">
        <v>20</v>
      </c>
      <c r="I108" s="1">
        <v>63</v>
      </c>
      <c r="J108" s="1">
        <v>29</v>
      </c>
    </row>
    <row r="109" spans="1:10" x14ac:dyDescent="0.2">
      <c r="A109" s="1" t="s">
        <v>62</v>
      </c>
      <c r="B109" s="1">
        <v>61</v>
      </c>
      <c r="C109" s="1">
        <v>11</v>
      </c>
      <c r="D109" s="1">
        <v>218</v>
      </c>
      <c r="E109" s="1">
        <v>48</v>
      </c>
      <c r="F109" s="1">
        <v>32</v>
      </c>
      <c r="G109" s="1">
        <v>20</v>
      </c>
      <c r="H109" s="1">
        <v>20</v>
      </c>
      <c r="I109" s="1">
        <v>58</v>
      </c>
      <c r="J109" s="1">
        <v>27</v>
      </c>
    </row>
    <row r="110" spans="1:10" x14ac:dyDescent="0.2">
      <c r="A110" s="1" t="s">
        <v>63</v>
      </c>
      <c r="B110" s="1">
        <v>61</v>
      </c>
      <c r="C110" s="1">
        <v>11</v>
      </c>
      <c r="D110" s="1">
        <v>221</v>
      </c>
      <c r="E110" s="1">
        <v>47</v>
      </c>
      <c r="F110" s="1">
        <v>32</v>
      </c>
      <c r="G110" s="1">
        <v>18</v>
      </c>
      <c r="H110" s="1">
        <v>18</v>
      </c>
      <c r="I110" s="1">
        <v>58</v>
      </c>
      <c r="J110" s="1">
        <v>28</v>
      </c>
    </row>
    <row r="111" spans="1:10" x14ac:dyDescent="0.2">
      <c r="A111" s="1" t="s">
        <v>64</v>
      </c>
      <c r="B111" s="1">
        <v>61</v>
      </c>
      <c r="C111" s="1">
        <v>11</v>
      </c>
      <c r="D111" s="1">
        <v>236</v>
      </c>
      <c r="E111" s="1">
        <v>48</v>
      </c>
      <c r="F111" s="1">
        <v>32</v>
      </c>
      <c r="G111" s="1">
        <v>20</v>
      </c>
      <c r="H111" s="1">
        <v>19</v>
      </c>
      <c r="I111" s="1">
        <v>60</v>
      </c>
      <c r="J111" s="1">
        <v>28</v>
      </c>
    </row>
    <row r="112" spans="1:10" x14ac:dyDescent="0.2">
      <c r="A112" s="1" t="s">
        <v>65</v>
      </c>
      <c r="B112" s="1">
        <v>61</v>
      </c>
      <c r="C112" s="1">
        <v>11</v>
      </c>
      <c r="D112" s="1">
        <v>237</v>
      </c>
      <c r="E112" s="1">
        <v>49</v>
      </c>
      <c r="F112" s="1">
        <v>35</v>
      </c>
      <c r="G112" s="1">
        <v>20</v>
      </c>
      <c r="H112" s="1">
        <v>22</v>
      </c>
      <c r="I112" s="1">
        <v>61</v>
      </c>
      <c r="J112" s="1">
        <v>27</v>
      </c>
    </row>
    <row r="113" spans="1:10" x14ac:dyDescent="0.2">
      <c r="A113" s="1" t="s">
        <v>66</v>
      </c>
      <c r="B113" s="1">
        <v>61</v>
      </c>
      <c r="C113" s="1">
        <v>11</v>
      </c>
      <c r="D113" s="1">
        <v>252</v>
      </c>
      <c r="E113" s="1">
        <v>53</v>
      </c>
      <c r="F113" s="1">
        <v>36</v>
      </c>
      <c r="G113" s="1">
        <v>22</v>
      </c>
      <c r="H113" s="1">
        <v>22</v>
      </c>
      <c r="I113" s="1">
        <v>66</v>
      </c>
      <c r="J113" s="1">
        <v>30</v>
      </c>
    </row>
    <row r="114" spans="1:10" x14ac:dyDescent="0.2">
      <c r="A114" s="1" t="s">
        <v>67</v>
      </c>
      <c r="B114" s="1">
        <v>61</v>
      </c>
      <c r="C114" s="1">
        <v>11</v>
      </c>
      <c r="D114" s="1">
        <v>229</v>
      </c>
      <c r="E114" s="1">
        <v>49</v>
      </c>
      <c r="F114" s="1">
        <v>35</v>
      </c>
      <c r="G114" s="1">
        <v>20</v>
      </c>
      <c r="H114" s="1">
        <v>19</v>
      </c>
      <c r="I114" s="1">
        <v>61</v>
      </c>
      <c r="J114" s="1">
        <v>29</v>
      </c>
    </row>
    <row r="115" spans="1:10" x14ac:dyDescent="0.2">
      <c r="A115" s="1" t="s">
        <v>68</v>
      </c>
      <c r="B115" s="1">
        <v>61</v>
      </c>
      <c r="C115" s="1">
        <v>11</v>
      </c>
      <c r="D115" s="1">
        <v>229</v>
      </c>
      <c r="E115" s="1">
        <v>45</v>
      </c>
      <c r="F115" s="1">
        <v>33</v>
      </c>
      <c r="G115" s="1">
        <v>20</v>
      </c>
      <c r="H115" s="1">
        <v>19</v>
      </c>
      <c r="I115" s="1">
        <v>59</v>
      </c>
      <c r="J115" s="1">
        <v>27</v>
      </c>
    </row>
    <row r="116" spans="1:10" x14ac:dyDescent="0.2">
      <c r="A116" s="1" t="s">
        <v>69</v>
      </c>
      <c r="B116" s="1">
        <v>61</v>
      </c>
      <c r="C116" s="1">
        <v>11</v>
      </c>
      <c r="D116" s="1">
        <v>227</v>
      </c>
      <c r="E116" s="1">
        <v>47</v>
      </c>
      <c r="F116" s="1">
        <v>34</v>
      </c>
      <c r="G116" s="1">
        <v>20</v>
      </c>
      <c r="H116" s="1">
        <v>19</v>
      </c>
      <c r="I116" s="1">
        <v>61</v>
      </c>
      <c r="J116" s="1">
        <v>29</v>
      </c>
    </row>
    <row r="117" spans="1:10" x14ac:dyDescent="0.2">
      <c r="A117" s="1" t="s">
        <v>70</v>
      </c>
      <c r="B117" s="1">
        <v>61</v>
      </c>
      <c r="C117" s="1">
        <v>11</v>
      </c>
      <c r="D117" s="1">
        <v>224</v>
      </c>
      <c r="E117" s="1">
        <v>45</v>
      </c>
      <c r="F117" s="1">
        <v>31</v>
      </c>
      <c r="G117" s="1">
        <v>17</v>
      </c>
      <c r="H117" s="1">
        <v>17</v>
      </c>
      <c r="I117" s="1">
        <v>58</v>
      </c>
      <c r="J117" s="1">
        <v>26</v>
      </c>
    </row>
    <row r="118" spans="1:10" x14ac:dyDescent="0.2">
      <c r="A118" s="1" t="s">
        <v>71</v>
      </c>
      <c r="B118" s="1">
        <v>61</v>
      </c>
      <c r="C118" s="1">
        <v>11</v>
      </c>
      <c r="D118" s="1">
        <v>252</v>
      </c>
      <c r="E118" s="1">
        <v>50</v>
      </c>
      <c r="F118" s="1">
        <v>36</v>
      </c>
      <c r="G118" s="1">
        <v>21</v>
      </c>
      <c r="H118" s="1">
        <v>20</v>
      </c>
      <c r="I118" s="1">
        <v>65</v>
      </c>
      <c r="J118" s="1">
        <v>29</v>
      </c>
    </row>
    <row r="119" spans="1:10" x14ac:dyDescent="0.2">
      <c r="A119" s="1" t="s">
        <v>72</v>
      </c>
      <c r="B119" s="1">
        <v>61</v>
      </c>
      <c r="C119" s="1">
        <v>11</v>
      </c>
      <c r="D119" s="1">
        <v>229</v>
      </c>
      <c r="E119" s="1">
        <v>45</v>
      </c>
      <c r="F119" s="1">
        <v>31</v>
      </c>
      <c r="G119" s="1">
        <v>19</v>
      </c>
      <c r="H119" s="1">
        <v>19</v>
      </c>
      <c r="I119" s="1">
        <v>58</v>
      </c>
      <c r="J119" s="1">
        <v>27</v>
      </c>
    </row>
    <row r="120" spans="1:10" x14ac:dyDescent="0.2">
      <c r="A120" s="1" t="s">
        <v>73</v>
      </c>
      <c r="B120" s="1">
        <v>61</v>
      </c>
      <c r="C120" s="1">
        <v>11</v>
      </c>
      <c r="D120" s="1">
        <v>218</v>
      </c>
      <c r="E120" s="1">
        <v>45</v>
      </c>
      <c r="F120" s="1">
        <v>30</v>
      </c>
      <c r="G120" s="1">
        <v>18</v>
      </c>
      <c r="H120" s="1">
        <v>19</v>
      </c>
      <c r="I120" s="1">
        <v>56</v>
      </c>
      <c r="J120" s="1">
        <v>27</v>
      </c>
    </row>
    <row r="121" spans="1:10" x14ac:dyDescent="0.2">
      <c r="A121" s="1" t="s">
        <v>142</v>
      </c>
      <c r="B121" s="1">
        <v>61</v>
      </c>
      <c r="C121" s="1">
        <v>11</v>
      </c>
      <c r="D121" s="1">
        <v>239</v>
      </c>
      <c r="E121" s="1">
        <v>49</v>
      </c>
      <c r="F121" s="1">
        <v>35</v>
      </c>
      <c r="G121" s="1">
        <v>21</v>
      </c>
      <c r="H121" s="1">
        <v>21</v>
      </c>
      <c r="I121" s="1">
        <v>63</v>
      </c>
      <c r="J121" s="1">
        <v>29</v>
      </c>
    </row>
    <row r="122" spans="1:10" x14ac:dyDescent="0.2">
      <c r="A122" s="1" t="s">
        <v>141</v>
      </c>
      <c r="B122" s="1">
        <v>61</v>
      </c>
      <c r="C122" s="1">
        <v>11</v>
      </c>
      <c r="D122" s="1">
        <v>241</v>
      </c>
      <c r="E122" s="1">
        <v>52</v>
      </c>
      <c r="F122" s="1">
        <v>35</v>
      </c>
      <c r="G122" s="1">
        <v>21</v>
      </c>
      <c r="H122" s="1">
        <v>21</v>
      </c>
      <c r="I122" s="1">
        <v>65</v>
      </c>
      <c r="J122" s="1">
        <v>30</v>
      </c>
    </row>
    <row r="123" spans="1:10" x14ac:dyDescent="0.2">
      <c r="A123" s="1" t="s">
        <v>143</v>
      </c>
      <c r="B123" s="1">
        <v>61</v>
      </c>
      <c r="C123" s="1">
        <v>11</v>
      </c>
      <c r="D123" s="1">
        <v>237</v>
      </c>
      <c r="E123" s="1">
        <v>51</v>
      </c>
      <c r="F123" s="1">
        <v>35</v>
      </c>
      <c r="G123" s="1">
        <v>21</v>
      </c>
      <c r="H123" s="1">
        <v>20</v>
      </c>
      <c r="I123" s="1">
        <v>65</v>
      </c>
      <c r="J123" s="1">
        <v>30</v>
      </c>
    </row>
    <row r="124" spans="1:10" x14ac:dyDescent="0.2">
      <c r="A124" s="1" t="s">
        <v>135</v>
      </c>
      <c r="B124" s="1">
        <v>61</v>
      </c>
      <c r="C124" s="1">
        <v>11</v>
      </c>
      <c r="D124" s="1">
        <v>220</v>
      </c>
      <c r="E124" s="1">
        <v>47</v>
      </c>
      <c r="F124" s="1">
        <v>32</v>
      </c>
      <c r="G124" s="1">
        <v>19</v>
      </c>
      <c r="H124" s="1">
        <v>20</v>
      </c>
      <c r="I124" s="1">
        <v>58</v>
      </c>
      <c r="J124" s="1">
        <v>28</v>
      </c>
    </row>
    <row r="125" spans="1:10" x14ac:dyDescent="0.2">
      <c r="A125" s="1" t="s">
        <v>136</v>
      </c>
      <c r="B125" s="1">
        <v>61</v>
      </c>
      <c r="C125" s="1">
        <v>11</v>
      </c>
      <c r="D125" s="1">
        <v>241</v>
      </c>
      <c r="E125" s="1">
        <v>51</v>
      </c>
      <c r="F125" s="1">
        <v>35</v>
      </c>
      <c r="G125" s="1">
        <v>19</v>
      </c>
      <c r="H125" s="1">
        <v>20</v>
      </c>
      <c r="I125" s="1">
        <v>62</v>
      </c>
      <c r="J125" s="1">
        <v>29</v>
      </c>
    </row>
    <row r="126" spans="1:10" x14ac:dyDescent="0.2">
      <c r="A126" s="1" t="s">
        <v>222</v>
      </c>
      <c r="B126" s="1">
        <v>61</v>
      </c>
      <c r="C126" s="1">
        <v>11</v>
      </c>
      <c r="D126" s="1">
        <v>253</v>
      </c>
      <c r="E126" s="1">
        <v>54</v>
      </c>
      <c r="F126" s="1">
        <v>37</v>
      </c>
      <c r="G126" s="1">
        <v>21</v>
      </c>
      <c r="H126" s="1">
        <v>22</v>
      </c>
      <c r="I126" s="1">
        <v>70</v>
      </c>
      <c r="J126" s="1">
        <v>32</v>
      </c>
    </row>
    <row r="127" spans="1:10" x14ac:dyDescent="0.2">
      <c r="A127" s="1" t="s">
        <v>203</v>
      </c>
      <c r="B127" s="1">
        <v>61</v>
      </c>
      <c r="C127" s="1">
        <v>11</v>
      </c>
      <c r="D127" s="1">
        <v>229</v>
      </c>
      <c r="E127" s="1">
        <v>46</v>
      </c>
      <c r="F127" s="1">
        <v>32</v>
      </c>
      <c r="G127" s="1">
        <v>19</v>
      </c>
      <c r="H127" s="1">
        <v>19</v>
      </c>
      <c r="I127" s="1">
        <v>61</v>
      </c>
      <c r="J127" s="1">
        <v>27</v>
      </c>
    </row>
    <row r="128" spans="1:10" x14ac:dyDescent="0.2">
      <c r="A128" s="1" t="s">
        <v>204</v>
      </c>
      <c r="B128" s="1">
        <v>61</v>
      </c>
      <c r="C128" s="1">
        <v>11</v>
      </c>
      <c r="D128" s="1">
        <v>240</v>
      </c>
      <c r="E128" s="1">
        <v>49</v>
      </c>
      <c r="F128" s="1">
        <v>34</v>
      </c>
      <c r="G128" s="1">
        <v>21</v>
      </c>
      <c r="H128" s="1">
        <v>22</v>
      </c>
      <c r="I128" s="1">
        <v>61</v>
      </c>
      <c r="J128" s="1">
        <v>30</v>
      </c>
    </row>
    <row r="129" spans="1:10" x14ac:dyDescent="0.2">
      <c r="A129" s="1" t="s">
        <v>205</v>
      </c>
      <c r="B129" s="1">
        <v>61</v>
      </c>
      <c r="C129" s="1">
        <v>11</v>
      </c>
      <c r="D129" s="1">
        <v>237</v>
      </c>
      <c r="E129" s="1">
        <v>50</v>
      </c>
      <c r="F129" s="1">
        <v>36</v>
      </c>
      <c r="G129" s="1">
        <v>21</v>
      </c>
      <c r="H129" s="1">
        <v>20</v>
      </c>
      <c r="I129" s="1">
        <v>66</v>
      </c>
      <c r="J129" s="1">
        <v>31</v>
      </c>
    </row>
    <row r="130" spans="1:10" x14ac:dyDescent="0.2">
      <c r="A130" s="1" t="s">
        <v>206</v>
      </c>
      <c r="B130" s="1">
        <v>61</v>
      </c>
      <c r="C130" s="1">
        <v>11</v>
      </c>
      <c r="D130" s="1">
        <v>225</v>
      </c>
      <c r="E130" s="1">
        <v>49</v>
      </c>
      <c r="F130" s="1">
        <v>35</v>
      </c>
      <c r="G130" s="1">
        <v>20</v>
      </c>
      <c r="H130" s="1">
        <v>19</v>
      </c>
      <c r="I130" s="1">
        <v>63</v>
      </c>
      <c r="J130" s="1">
        <v>28</v>
      </c>
    </row>
    <row r="131" spans="1:10" x14ac:dyDescent="0.2">
      <c r="A131" s="1" t="s">
        <v>208</v>
      </c>
      <c r="B131" s="1">
        <v>61</v>
      </c>
      <c r="C131" s="1">
        <v>11</v>
      </c>
      <c r="D131" s="1">
        <v>238</v>
      </c>
      <c r="E131" s="1">
        <v>48</v>
      </c>
      <c r="F131" s="1">
        <v>35</v>
      </c>
      <c r="G131" s="1">
        <v>20</v>
      </c>
      <c r="H131" s="1">
        <v>20</v>
      </c>
      <c r="I131" s="1">
        <v>62</v>
      </c>
      <c r="J131" s="1">
        <v>29</v>
      </c>
    </row>
    <row r="132" spans="1:10" x14ac:dyDescent="0.2">
      <c r="A132" s="1" t="s">
        <v>210</v>
      </c>
      <c r="B132" s="1">
        <v>61</v>
      </c>
      <c r="C132" s="1">
        <v>11</v>
      </c>
      <c r="D132" s="1">
        <v>234</v>
      </c>
      <c r="E132" s="1">
        <v>53</v>
      </c>
      <c r="F132" s="1">
        <v>39</v>
      </c>
      <c r="G132" s="1">
        <v>20</v>
      </c>
      <c r="H132" s="1">
        <v>20</v>
      </c>
      <c r="I132" s="1">
        <v>66</v>
      </c>
      <c r="J132" s="1">
        <v>31</v>
      </c>
    </row>
    <row r="133" spans="1:10" x14ac:dyDescent="0.2">
      <c r="A133" s="1" t="s">
        <v>211</v>
      </c>
      <c r="B133" s="1">
        <v>61</v>
      </c>
      <c r="C133" s="1">
        <v>11</v>
      </c>
      <c r="D133" s="1">
        <v>224</v>
      </c>
      <c r="E133" s="1">
        <v>49</v>
      </c>
      <c r="F133" s="1">
        <v>34</v>
      </c>
      <c r="G133" s="1">
        <v>20</v>
      </c>
      <c r="H133" s="1">
        <v>19</v>
      </c>
      <c r="I133" s="1">
        <v>60</v>
      </c>
      <c r="J133" s="1">
        <v>28</v>
      </c>
    </row>
    <row r="134" spans="1:10" x14ac:dyDescent="0.2">
      <c r="A134" s="1" t="s">
        <v>212</v>
      </c>
      <c r="B134" s="1">
        <v>61</v>
      </c>
      <c r="C134" s="1">
        <v>11</v>
      </c>
      <c r="D134" s="1">
        <v>222</v>
      </c>
      <c r="E134" s="1">
        <v>47</v>
      </c>
      <c r="F134" s="1">
        <v>35</v>
      </c>
      <c r="G134" s="1">
        <v>20</v>
      </c>
      <c r="H134" s="1">
        <v>20</v>
      </c>
      <c r="I134" s="1">
        <v>61</v>
      </c>
      <c r="J134" s="1">
        <v>28</v>
      </c>
    </row>
    <row r="135" spans="1:10" x14ac:dyDescent="0.2">
      <c r="A135" s="1" t="s">
        <v>213</v>
      </c>
      <c r="B135" s="1">
        <v>61</v>
      </c>
      <c r="C135" s="1">
        <v>11</v>
      </c>
      <c r="D135" s="1">
        <v>220</v>
      </c>
      <c r="E135" s="1">
        <v>45</v>
      </c>
      <c r="F135" s="1">
        <v>33</v>
      </c>
      <c r="G135" s="1">
        <v>21</v>
      </c>
      <c r="H135" s="1">
        <v>20</v>
      </c>
      <c r="I135" s="1">
        <v>55</v>
      </c>
      <c r="J135" s="1">
        <v>27</v>
      </c>
    </row>
    <row r="136" spans="1:10" x14ac:dyDescent="0.2">
      <c r="A136" s="1" t="s">
        <v>214</v>
      </c>
      <c r="B136" s="1">
        <v>61</v>
      </c>
      <c r="C136" s="1">
        <v>11</v>
      </c>
      <c r="D136" s="1">
        <v>217</v>
      </c>
      <c r="E136" s="1">
        <v>47</v>
      </c>
      <c r="F136" s="1">
        <v>34</v>
      </c>
      <c r="G136" s="1">
        <v>19</v>
      </c>
      <c r="H136" s="1">
        <v>19</v>
      </c>
      <c r="I136" s="1">
        <v>60</v>
      </c>
      <c r="J136" s="1">
        <v>28</v>
      </c>
    </row>
    <row r="137" spans="1:10" x14ac:dyDescent="0.2">
      <c r="A137" s="1" t="s">
        <v>215</v>
      </c>
      <c r="B137" s="1">
        <v>61</v>
      </c>
      <c r="C137" s="1">
        <v>11</v>
      </c>
      <c r="D137" s="1">
        <v>227</v>
      </c>
      <c r="E137" s="1">
        <v>47</v>
      </c>
      <c r="F137" s="1">
        <v>33</v>
      </c>
      <c r="G137" s="1">
        <v>20</v>
      </c>
      <c r="H137" s="1">
        <v>20</v>
      </c>
      <c r="I137" s="1">
        <v>61</v>
      </c>
      <c r="J137" s="1">
        <v>28</v>
      </c>
    </row>
    <row r="138" spans="1:10" x14ac:dyDescent="0.2">
      <c r="A138" s="1" t="s">
        <v>216</v>
      </c>
      <c r="B138" s="1">
        <v>61</v>
      </c>
      <c r="C138" s="1">
        <v>11</v>
      </c>
      <c r="D138" s="1">
        <v>228</v>
      </c>
      <c r="E138" s="1">
        <v>51</v>
      </c>
      <c r="F138" s="1">
        <v>37</v>
      </c>
      <c r="G138" s="1">
        <v>20</v>
      </c>
      <c r="H138" s="1">
        <v>20</v>
      </c>
      <c r="I138" s="1">
        <v>62</v>
      </c>
      <c r="J138" s="1">
        <v>29</v>
      </c>
    </row>
    <row r="139" spans="1:10" x14ac:dyDescent="0.2">
      <c r="A139" s="1" t="s">
        <v>217</v>
      </c>
      <c r="B139" s="1">
        <v>61</v>
      </c>
      <c r="C139" s="1">
        <v>11</v>
      </c>
      <c r="D139" s="1">
        <v>239</v>
      </c>
      <c r="E139" s="1">
        <v>52</v>
      </c>
      <c r="F139" s="1">
        <v>39</v>
      </c>
      <c r="G139" s="1">
        <v>20</v>
      </c>
      <c r="H139" s="1">
        <v>20</v>
      </c>
      <c r="I139" s="1">
        <v>60</v>
      </c>
      <c r="J139" s="1">
        <v>29</v>
      </c>
    </row>
    <row r="140" spans="1:10" x14ac:dyDescent="0.2">
      <c r="A140" s="1" t="s">
        <v>218</v>
      </c>
      <c r="B140" s="1">
        <v>61</v>
      </c>
      <c r="C140" s="1">
        <v>11</v>
      </c>
      <c r="D140" s="1">
        <v>235</v>
      </c>
      <c r="E140" s="1">
        <v>48</v>
      </c>
      <c r="F140" s="1">
        <v>33</v>
      </c>
      <c r="G140" s="1">
        <v>20</v>
      </c>
      <c r="H140" s="1">
        <v>19</v>
      </c>
      <c r="I140" s="1">
        <v>60</v>
      </c>
      <c r="J140" s="1">
        <v>28</v>
      </c>
    </row>
    <row r="141" spans="1:10" x14ac:dyDescent="0.2">
      <c r="A141" s="1" t="s">
        <v>219</v>
      </c>
      <c r="B141" s="1">
        <v>61</v>
      </c>
      <c r="C141" s="1">
        <v>11</v>
      </c>
      <c r="D141" s="1">
        <v>225</v>
      </c>
      <c r="E141" s="1">
        <v>47</v>
      </c>
      <c r="F141" s="1">
        <v>34</v>
      </c>
      <c r="G141" s="1">
        <v>20</v>
      </c>
      <c r="H141" s="1">
        <v>19</v>
      </c>
      <c r="I141" s="1">
        <v>57</v>
      </c>
      <c r="J141" s="1">
        <v>27</v>
      </c>
    </row>
    <row r="142" spans="1:10" x14ac:dyDescent="0.2">
      <c r="A142" s="1" t="s">
        <v>220</v>
      </c>
      <c r="B142" s="1">
        <v>61</v>
      </c>
      <c r="C142" s="1">
        <v>11</v>
      </c>
      <c r="D142" s="1">
        <v>224</v>
      </c>
      <c r="E142" s="1">
        <v>47</v>
      </c>
      <c r="F142" s="1">
        <v>35</v>
      </c>
      <c r="G142" s="1">
        <v>21</v>
      </c>
      <c r="H142" s="1">
        <v>21</v>
      </c>
      <c r="I142" s="1">
        <v>61</v>
      </c>
      <c r="J142" s="1">
        <v>29</v>
      </c>
    </row>
    <row r="143" spans="1:10" x14ac:dyDescent="0.2">
      <c r="A143" s="1" t="s">
        <v>221</v>
      </c>
      <c r="B143" s="1">
        <v>61</v>
      </c>
      <c r="C143" s="1">
        <v>11</v>
      </c>
      <c r="D143" s="1">
        <v>239</v>
      </c>
      <c r="E143" s="1">
        <v>52</v>
      </c>
      <c r="F143" s="1">
        <v>38</v>
      </c>
      <c r="G143" s="1">
        <v>22</v>
      </c>
      <c r="H143" s="1">
        <v>22</v>
      </c>
      <c r="I143" s="1">
        <v>66</v>
      </c>
      <c r="J143" s="1">
        <v>32</v>
      </c>
    </row>
    <row r="144" spans="1:10" x14ac:dyDescent="0.2">
      <c r="A144" s="1" t="s">
        <v>21</v>
      </c>
      <c r="B144" s="1">
        <v>61</v>
      </c>
      <c r="C144" s="1">
        <v>11</v>
      </c>
      <c r="D144" s="1">
        <v>224</v>
      </c>
      <c r="E144" s="1">
        <v>46</v>
      </c>
      <c r="F144" s="1">
        <v>33</v>
      </c>
      <c r="G144" s="1">
        <v>18</v>
      </c>
      <c r="H144" s="1">
        <v>18</v>
      </c>
      <c r="I144" s="1">
        <v>58</v>
      </c>
      <c r="J144" s="1">
        <v>28</v>
      </c>
    </row>
    <row r="145" spans="1:10" x14ac:dyDescent="0.2">
      <c r="A145" s="1" t="s">
        <v>22</v>
      </c>
      <c r="B145" s="1">
        <v>61</v>
      </c>
      <c r="C145" s="1">
        <v>11</v>
      </c>
      <c r="D145" s="1">
        <v>221</v>
      </c>
      <c r="E145" s="1">
        <v>48</v>
      </c>
      <c r="F145" s="1">
        <v>33</v>
      </c>
      <c r="G145" s="1">
        <v>20</v>
      </c>
      <c r="H145" s="1">
        <v>19</v>
      </c>
      <c r="I145" s="1">
        <v>58</v>
      </c>
      <c r="J145" s="1">
        <v>28</v>
      </c>
    </row>
    <row r="146" spans="1:10" x14ac:dyDescent="0.2">
      <c r="A146" s="1" t="s">
        <v>23</v>
      </c>
      <c r="B146" s="1">
        <v>61</v>
      </c>
      <c r="C146" s="1">
        <v>11</v>
      </c>
      <c r="D146" s="1">
        <v>227</v>
      </c>
      <c r="E146" s="1">
        <v>52</v>
      </c>
      <c r="F146" s="1">
        <v>37</v>
      </c>
      <c r="G146" s="1">
        <v>21</v>
      </c>
      <c r="H146" s="1">
        <v>21</v>
      </c>
      <c r="I146" s="1">
        <v>66</v>
      </c>
      <c r="J146" s="1">
        <v>31</v>
      </c>
    </row>
    <row r="147" spans="1:10" x14ac:dyDescent="0.2">
      <c r="A147" s="1" t="s">
        <v>24</v>
      </c>
      <c r="B147" s="1">
        <v>61</v>
      </c>
      <c r="C147" s="1">
        <v>11</v>
      </c>
      <c r="D147" s="1">
        <v>231</v>
      </c>
      <c r="E147" s="1">
        <v>51</v>
      </c>
      <c r="F147" s="1">
        <v>35</v>
      </c>
      <c r="G147" s="1">
        <v>21</v>
      </c>
      <c r="H147" s="1">
        <v>21</v>
      </c>
      <c r="I147" s="1">
        <v>63</v>
      </c>
      <c r="J147" s="1">
        <v>29</v>
      </c>
    </row>
    <row r="148" spans="1:10" x14ac:dyDescent="0.2">
      <c r="A148" s="1" t="s">
        <v>25</v>
      </c>
      <c r="B148" s="1">
        <v>61</v>
      </c>
      <c r="C148" s="1">
        <v>11</v>
      </c>
      <c r="D148" s="1">
        <v>218</v>
      </c>
      <c r="E148" s="1">
        <v>48</v>
      </c>
      <c r="F148" s="1">
        <v>31</v>
      </c>
      <c r="G148" s="1">
        <v>19</v>
      </c>
      <c r="H148" s="1">
        <v>19</v>
      </c>
      <c r="I148" s="1">
        <v>58</v>
      </c>
      <c r="J148" s="1">
        <v>28</v>
      </c>
    </row>
    <row r="149" spans="1:10" x14ac:dyDescent="0.2">
      <c r="A149" s="1" t="s">
        <v>247</v>
      </c>
      <c r="B149" s="1">
        <v>61</v>
      </c>
      <c r="C149" s="1">
        <v>11</v>
      </c>
      <c r="D149" s="1">
        <v>229</v>
      </c>
      <c r="E149" s="1">
        <v>50</v>
      </c>
      <c r="F149" s="1">
        <v>35</v>
      </c>
      <c r="G149" s="1">
        <v>21</v>
      </c>
      <c r="H149" s="1">
        <v>20</v>
      </c>
      <c r="I149" s="1">
        <v>61</v>
      </c>
      <c r="J149" s="1">
        <v>29</v>
      </c>
    </row>
    <row r="150" spans="1:10" x14ac:dyDescent="0.2">
      <c r="A150" s="1" t="s">
        <v>248</v>
      </c>
      <c r="B150" s="1">
        <v>61</v>
      </c>
      <c r="C150" s="1">
        <v>11</v>
      </c>
      <c r="D150" s="1">
        <v>234</v>
      </c>
      <c r="E150" s="1">
        <v>50</v>
      </c>
      <c r="F150" s="1">
        <v>36</v>
      </c>
      <c r="G150" s="1">
        <v>21</v>
      </c>
      <c r="H150" s="1">
        <v>21</v>
      </c>
      <c r="I150" s="1">
        <v>61</v>
      </c>
      <c r="J150" s="1">
        <v>30</v>
      </c>
    </row>
    <row r="151" spans="1:10" x14ac:dyDescent="0.2">
      <c r="A151" s="1" t="s">
        <v>250</v>
      </c>
      <c r="B151" s="1">
        <v>61</v>
      </c>
      <c r="C151" s="1">
        <v>11</v>
      </c>
      <c r="D151" s="1">
        <v>231</v>
      </c>
      <c r="E151" s="1">
        <v>50</v>
      </c>
      <c r="F151" s="1">
        <v>35</v>
      </c>
      <c r="G151" s="1">
        <v>22</v>
      </c>
      <c r="H151" s="1">
        <v>21</v>
      </c>
      <c r="I151" s="1">
        <v>64</v>
      </c>
      <c r="J151" s="1">
        <v>30</v>
      </c>
    </row>
    <row r="152" spans="1:10" x14ac:dyDescent="0.2">
      <c r="A152" s="1" t="s">
        <v>251</v>
      </c>
      <c r="B152" s="1">
        <v>61</v>
      </c>
      <c r="C152" s="1">
        <v>11</v>
      </c>
      <c r="D152" s="1">
        <v>230</v>
      </c>
      <c r="E152" s="1">
        <v>48</v>
      </c>
      <c r="F152" s="1">
        <v>33</v>
      </c>
      <c r="G152" s="1">
        <v>21</v>
      </c>
      <c r="H152" s="1">
        <v>20</v>
      </c>
      <c r="I152" s="1">
        <v>60</v>
      </c>
      <c r="J152" s="1">
        <v>28</v>
      </c>
    </row>
    <row r="153" spans="1:10" x14ac:dyDescent="0.2">
      <c r="A153" s="1" t="s">
        <v>52</v>
      </c>
      <c r="B153" s="1">
        <v>61</v>
      </c>
      <c r="C153" s="1">
        <v>11</v>
      </c>
      <c r="D153" s="1">
        <v>230</v>
      </c>
      <c r="E153" s="1">
        <v>51</v>
      </c>
      <c r="F153" s="1">
        <v>37</v>
      </c>
      <c r="G153" s="1">
        <v>21</v>
      </c>
      <c r="H153" s="1">
        <v>21</v>
      </c>
      <c r="I153" s="1">
        <v>63</v>
      </c>
      <c r="J153" s="1">
        <v>29</v>
      </c>
    </row>
    <row r="154" spans="1:10" x14ac:dyDescent="0.2">
      <c r="A154" s="1" t="s">
        <v>53</v>
      </c>
      <c r="B154" s="1">
        <v>67</v>
      </c>
      <c r="C154" s="1">
        <v>11</v>
      </c>
      <c r="D154" s="1">
        <v>232</v>
      </c>
      <c r="E154" s="1">
        <v>49</v>
      </c>
      <c r="F154" s="1">
        <v>35</v>
      </c>
      <c r="G154" s="1">
        <v>18</v>
      </c>
      <c r="H154" s="1">
        <v>19</v>
      </c>
      <c r="I154" s="1">
        <v>62</v>
      </c>
      <c r="J154" s="1">
        <v>31</v>
      </c>
    </row>
    <row r="155" spans="1:10" x14ac:dyDescent="0.2">
      <c r="A155" s="1" t="s">
        <v>55</v>
      </c>
      <c r="B155" s="1">
        <v>67</v>
      </c>
      <c r="C155" s="1">
        <v>11</v>
      </c>
      <c r="D155" s="1">
        <v>220</v>
      </c>
      <c r="E155" s="1">
        <v>47</v>
      </c>
      <c r="F155" s="1">
        <v>34</v>
      </c>
      <c r="G155" s="1">
        <v>18</v>
      </c>
      <c r="H155" s="1">
        <v>19</v>
      </c>
      <c r="I155" s="1">
        <v>61</v>
      </c>
      <c r="J155" s="1">
        <v>28</v>
      </c>
    </row>
    <row r="156" spans="1:10" x14ac:dyDescent="0.2">
      <c r="A156" s="1" t="s">
        <v>56</v>
      </c>
      <c r="B156" s="1">
        <v>67</v>
      </c>
      <c r="C156" s="1">
        <v>11</v>
      </c>
      <c r="D156" s="1">
        <v>228</v>
      </c>
      <c r="E156" s="1">
        <v>49</v>
      </c>
      <c r="F156" s="1">
        <v>35</v>
      </c>
      <c r="G156" s="1">
        <v>20</v>
      </c>
      <c r="H156" s="1">
        <v>18</v>
      </c>
      <c r="I156" s="1">
        <v>59</v>
      </c>
      <c r="J156" s="1">
        <v>28</v>
      </c>
    </row>
    <row r="157" spans="1:10" x14ac:dyDescent="0.2">
      <c r="A157" s="1" t="s">
        <v>58</v>
      </c>
      <c r="B157" s="1">
        <v>67</v>
      </c>
      <c r="C157" s="1">
        <v>11</v>
      </c>
      <c r="D157" s="1">
        <v>219</v>
      </c>
      <c r="E157" s="1">
        <v>45</v>
      </c>
      <c r="F157" s="1">
        <v>31</v>
      </c>
      <c r="G157" s="1">
        <v>19</v>
      </c>
      <c r="H157" s="1">
        <v>20</v>
      </c>
      <c r="I157" s="1">
        <v>58</v>
      </c>
      <c r="J157" s="1">
        <v>26</v>
      </c>
    </row>
    <row r="158" spans="1:10" x14ac:dyDescent="0.2">
      <c r="A158" s="1" t="s">
        <v>178</v>
      </c>
      <c r="B158" s="1">
        <v>67</v>
      </c>
      <c r="C158" s="1">
        <v>11</v>
      </c>
      <c r="D158" s="1">
        <v>232</v>
      </c>
      <c r="E158" s="1">
        <v>50</v>
      </c>
      <c r="F158" s="1">
        <v>35</v>
      </c>
      <c r="G158" s="1">
        <v>21</v>
      </c>
      <c r="H158" s="1">
        <v>20</v>
      </c>
      <c r="I158" s="1">
        <v>61</v>
      </c>
      <c r="J158" s="1">
        <v>29</v>
      </c>
    </row>
    <row r="159" spans="1:10" x14ac:dyDescent="0.2">
      <c r="A159" s="1" t="s">
        <v>179</v>
      </c>
      <c r="B159" s="1">
        <v>67</v>
      </c>
      <c r="C159" s="1">
        <v>11</v>
      </c>
      <c r="D159" s="1">
        <v>228</v>
      </c>
      <c r="E159" s="1">
        <v>45</v>
      </c>
      <c r="F159" s="1">
        <v>32</v>
      </c>
      <c r="G159" s="1">
        <v>20</v>
      </c>
      <c r="H159" s="1">
        <v>19</v>
      </c>
      <c r="I159" s="1">
        <v>59</v>
      </c>
      <c r="J159" s="1">
        <v>28</v>
      </c>
    </row>
    <row r="160" spans="1:10" x14ac:dyDescent="0.2">
      <c r="A160" s="1" t="s">
        <v>180</v>
      </c>
      <c r="B160" s="1">
        <v>67</v>
      </c>
      <c r="C160" s="1">
        <v>11</v>
      </c>
      <c r="D160" s="1">
        <v>221</v>
      </c>
      <c r="E160" s="1">
        <v>45</v>
      </c>
      <c r="F160" s="1">
        <v>31</v>
      </c>
      <c r="G160" s="1">
        <v>19</v>
      </c>
      <c r="H160" s="1">
        <v>19</v>
      </c>
      <c r="I160" s="1">
        <v>57</v>
      </c>
      <c r="J160" s="1">
        <v>27</v>
      </c>
    </row>
    <row r="161" spans="1:10" x14ac:dyDescent="0.2">
      <c r="A161" s="1" t="s">
        <v>181</v>
      </c>
      <c r="B161" s="1">
        <v>67</v>
      </c>
      <c r="C161" s="1">
        <v>11</v>
      </c>
      <c r="D161" s="1">
        <v>236</v>
      </c>
      <c r="E161" s="1">
        <v>50</v>
      </c>
      <c r="F161" s="1">
        <v>34</v>
      </c>
      <c r="G161" s="1">
        <v>20</v>
      </c>
      <c r="H161" s="1">
        <v>20</v>
      </c>
      <c r="I161" s="1">
        <v>63</v>
      </c>
      <c r="J161" s="1">
        <v>30</v>
      </c>
    </row>
    <row r="162" spans="1:10" x14ac:dyDescent="0.2">
      <c r="A162" s="1" t="s">
        <v>182</v>
      </c>
      <c r="B162" s="1">
        <v>67</v>
      </c>
      <c r="C162" s="1">
        <v>11</v>
      </c>
      <c r="D162" s="1">
        <v>245</v>
      </c>
      <c r="E162" s="1">
        <v>50</v>
      </c>
      <c r="F162" s="1">
        <v>34</v>
      </c>
      <c r="G162" s="1">
        <v>19</v>
      </c>
      <c r="H162" s="1">
        <v>20</v>
      </c>
      <c r="I162" s="1">
        <v>60</v>
      </c>
      <c r="J162" s="1">
        <v>30</v>
      </c>
    </row>
    <row r="163" spans="1:10" x14ac:dyDescent="0.2">
      <c r="A163" s="1" t="s">
        <v>202</v>
      </c>
      <c r="B163" s="1">
        <v>67</v>
      </c>
      <c r="C163" s="1">
        <v>11</v>
      </c>
      <c r="D163" s="1">
        <v>225</v>
      </c>
      <c r="E163" s="1">
        <v>48</v>
      </c>
      <c r="F163" s="1">
        <v>32</v>
      </c>
      <c r="G163" s="1">
        <v>19</v>
      </c>
      <c r="H163" s="1">
        <v>18</v>
      </c>
      <c r="I163" s="1">
        <v>60</v>
      </c>
      <c r="J163" s="1">
        <v>28</v>
      </c>
    </row>
    <row r="164" spans="1:10" x14ac:dyDescent="0.2">
      <c r="A164" s="1" t="s">
        <v>307</v>
      </c>
      <c r="B164" s="1">
        <v>67</v>
      </c>
      <c r="C164" s="1">
        <v>11</v>
      </c>
      <c r="D164" s="1">
        <v>231</v>
      </c>
      <c r="E164" s="1">
        <v>47</v>
      </c>
      <c r="F164" s="1">
        <v>33</v>
      </c>
      <c r="G164" s="1">
        <v>19</v>
      </c>
      <c r="H164" s="1">
        <v>19</v>
      </c>
      <c r="I164" s="1">
        <v>59</v>
      </c>
      <c r="J164" s="1">
        <v>28</v>
      </c>
    </row>
    <row r="165" spans="1:10" x14ac:dyDescent="0.2">
      <c r="A165" s="1" t="s">
        <v>309</v>
      </c>
      <c r="B165" s="1">
        <v>67</v>
      </c>
      <c r="C165" s="1">
        <v>11</v>
      </c>
      <c r="D165" s="1">
        <v>233</v>
      </c>
      <c r="E165" s="1">
        <v>46</v>
      </c>
      <c r="F165" s="1">
        <v>32</v>
      </c>
      <c r="G165" s="1">
        <v>20</v>
      </c>
      <c r="H165" s="1">
        <v>20</v>
      </c>
      <c r="I165" s="1">
        <v>60</v>
      </c>
      <c r="J165" s="1">
        <v>28</v>
      </c>
    </row>
    <row r="166" spans="1:10" x14ac:dyDescent="0.2">
      <c r="A166" s="1" t="s">
        <v>310</v>
      </c>
      <c r="B166" s="1">
        <v>67</v>
      </c>
      <c r="C166" s="1">
        <v>11</v>
      </c>
      <c r="D166" s="1">
        <v>223</v>
      </c>
      <c r="E166" s="1">
        <v>49</v>
      </c>
      <c r="F166" s="1">
        <v>35</v>
      </c>
      <c r="G166" s="1">
        <v>19</v>
      </c>
      <c r="H166" s="1">
        <v>19</v>
      </c>
      <c r="I166" s="1">
        <v>60</v>
      </c>
      <c r="J166" s="1">
        <v>30</v>
      </c>
    </row>
    <row r="167" spans="1:10" x14ac:dyDescent="0.2">
      <c r="A167" s="1" t="s">
        <v>311</v>
      </c>
      <c r="B167" s="1">
        <v>67</v>
      </c>
      <c r="C167" s="1">
        <v>11</v>
      </c>
      <c r="D167" s="1">
        <v>236</v>
      </c>
      <c r="E167" s="1">
        <v>47</v>
      </c>
      <c r="F167" s="1">
        <v>34</v>
      </c>
      <c r="G167" s="1">
        <v>19</v>
      </c>
      <c r="H167" s="1">
        <v>19</v>
      </c>
      <c r="I167" s="1">
        <v>61</v>
      </c>
      <c r="J167" s="1">
        <v>29</v>
      </c>
    </row>
    <row r="168" spans="1:10" x14ac:dyDescent="0.2">
      <c r="A168" s="1" t="s">
        <v>288</v>
      </c>
      <c r="B168" s="1">
        <v>67</v>
      </c>
      <c r="C168" s="1">
        <v>11</v>
      </c>
      <c r="D168" s="1">
        <v>232</v>
      </c>
      <c r="E168" s="1">
        <v>49</v>
      </c>
      <c r="F168" s="1">
        <v>36</v>
      </c>
      <c r="G168" s="1">
        <v>19</v>
      </c>
      <c r="H168" s="1">
        <v>20</v>
      </c>
      <c r="I168" s="1">
        <v>63</v>
      </c>
      <c r="J168" s="1">
        <v>29</v>
      </c>
    </row>
    <row r="169" spans="1:10" x14ac:dyDescent="0.2">
      <c r="A169" s="1" t="s">
        <v>289</v>
      </c>
      <c r="B169" s="1">
        <v>67</v>
      </c>
      <c r="C169" s="1">
        <v>11</v>
      </c>
      <c r="D169" s="1">
        <v>226</v>
      </c>
      <c r="E169" s="1">
        <v>49</v>
      </c>
      <c r="F169" s="1">
        <v>34</v>
      </c>
      <c r="G169" s="1">
        <v>20</v>
      </c>
      <c r="H169" s="1">
        <v>19</v>
      </c>
      <c r="I169" s="1">
        <v>60</v>
      </c>
      <c r="J169" s="1">
        <v>29</v>
      </c>
    </row>
    <row r="170" spans="1:10" x14ac:dyDescent="0.2">
      <c r="A170" s="1" t="s">
        <v>290</v>
      </c>
      <c r="B170" s="1">
        <v>67</v>
      </c>
      <c r="C170" s="1">
        <v>11</v>
      </c>
      <c r="D170" s="1">
        <v>229</v>
      </c>
      <c r="E170" s="1">
        <v>46</v>
      </c>
      <c r="F170" s="1">
        <v>33</v>
      </c>
      <c r="G170" s="1">
        <v>20</v>
      </c>
      <c r="H170" s="1">
        <v>19</v>
      </c>
      <c r="I170" s="1">
        <v>60</v>
      </c>
      <c r="J170" s="1">
        <v>28</v>
      </c>
    </row>
    <row r="171" spans="1:10" x14ac:dyDescent="0.2">
      <c r="A171" s="1" t="s">
        <v>291</v>
      </c>
      <c r="B171" s="1">
        <v>67</v>
      </c>
      <c r="C171" s="1">
        <v>11</v>
      </c>
      <c r="D171" s="1">
        <v>215</v>
      </c>
      <c r="E171" s="1">
        <v>46</v>
      </c>
      <c r="F171" s="1">
        <v>33</v>
      </c>
      <c r="G171" s="1">
        <v>18</v>
      </c>
      <c r="H171" s="1">
        <v>19</v>
      </c>
      <c r="I171" s="1">
        <v>58</v>
      </c>
      <c r="J171" s="1">
        <v>27</v>
      </c>
    </row>
    <row r="172" spans="1:10" x14ac:dyDescent="0.2">
      <c r="A172" s="1" t="s">
        <v>292</v>
      </c>
      <c r="B172" s="1">
        <v>67</v>
      </c>
      <c r="C172" s="1">
        <v>11</v>
      </c>
      <c r="D172" s="1">
        <v>233</v>
      </c>
      <c r="E172" s="1">
        <v>50</v>
      </c>
      <c r="F172" s="1">
        <v>35</v>
      </c>
      <c r="G172" s="1">
        <v>20</v>
      </c>
      <c r="H172" s="1">
        <v>20</v>
      </c>
      <c r="I172" s="1">
        <v>64</v>
      </c>
      <c r="J172" s="1">
        <v>30</v>
      </c>
    </row>
    <row r="173" spans="1:10" x14ac:dyDescent="0.2">
      <c r="A173" s="1" t="s">
        <v>293</v>
      </c>
      <c r="B173" s="1">
        <v>67</v>
      </c>
      <c r="C173" s="1">
        <v>11</v>
      </c>
      <c r="D173" s="1">
        <v>218</v>
      </c>
      <c r="E173" s="1">
        <v>49</v>
      </c>
      <c r="F173" s="1">
        <v>33</v>
      </c>
      <c r="G173" s="1">
        <v>18</v>
      </c>
      <c r="H173" s="1">
        <v>19</v>
      </c>
      <c r="I173" s="1">
        <v>57</v>
      </c>
      <c r="J173" s="1">
        <v>28</v>
      </c>
    </row>
    <row r="174" spans="1:10" x14ac:dyDescent="0.2">
      <c r="A174" s="1" t="s">
        <v>294</v>
      </c>
      <c r="B174" s="1">
        <v>67</v>
      </c>
      <c r="C174" s="1">
        <v>11</v>
      </c>
      <c r="D174" s="1">
        <v>212</v>
      </c>
      <c r="E174" s="1">
        <v>45</v>
      </c>
      <c r="F174" s="1">
        <v>31</v>
      </c>
      <c r="G174" s="1">
        <v>18</v>
      </c>
      <c r="H174" s="1">
        <v>18</v>
      </c>
      <c r="I174" s="1">
        <v>57</v>
      </c>
      <c r="J174" s="1">
        <v>27</v>
      </c>
    </row>
    <row r="175" spans="1:10" x14ac:dyDescent="0.2">
      <c r="A175" s="1" t="s">
        <v>295</v>
      </c>
      <c r="B175" s="1">
        <v>67</v>
      </c>
      <c r="C175" s="1">
        <v>11</v>
      </c>
      <c r="D175" s="1">
        <v>216</v>
      </c>
      <c r="E175" s="1">
        <v>46</v>
      </c>
      <c r="F175" s="1">
        <v>33</v>
      </c>
      <c r="G175" s="1">
        <v>18</v>
      </c>
      <c r="H175" s="1">
        <v>18</v>
      </c>
      <c r="I175" s="1">
        <v>57</v>
      </c>
      <c r="J175" s="1">
        <v>28</v>
      </c>
    </row>
    <row r="176" spans="1:10" x14ac:dyDescent="0.2">
      <c r="A176" s="1" t="s">
        <v>296</v>
      </c>
      <c r="B176" s="1">
        <v>67</v>
      </c>
      <c r="C176" s="1">
        <v>11</v>
      </c>
      <c r="D176" s="1">
        <v>234</v>
      </c>
      <c r="E176" s="1">
        <v>46</v>
      </c>
      <c r="F176" s="1">
        <v>33</v>
      </c>
      <c r="G176" s="1">
        <v>21</v>
      </c>
      <c r="H176" s="1">
        <v>19</v>
      </c>
      <c r="I176" s="1">
        <v>63</v>
      </c>
      <c r="J176" s="1">
        <v>29</v>
      </c>
    </row>
    <row r="177" spans="1:10" x14ac:dyDescent="0.2">
      <c r="A177" s="1" t="s">
        <v>297</v>
      </c>
      <c r="B177" s="1">
        <v>67</v>
      </c>
      <c r="C177" s="1">
        <v>11</v>
      </c>
      <c r="D177" s="1">
        <v>228</v>
      </c>
      <c r="E177" s="1">
        <v>46</v>
      </c>
      <c r="F177" s="1">
        <v>33</v>
      </c>
      <c r="G177" s="1">
        <v>19</v>
      </c>
      <c r="H177" s="1">
        <v>19</v>
      </c>
      <c r="I177" s="1">
        <v>60</v>
      </c>
      <c r="J177" s="1">
        <v>27</v>
      </c>
    </row>
    <row r="178" spans="1:10" x14ac:dyDescent="0.2">
      <c r="A178" s="1" t="s">
        <v>298</v>
      </c>
      <c r="B178" s="1">
        <v>67</v>
      </c>
      <c r="C178" s="1">
        <v>11</v>
      </c>
      <c r="D178" s="1">
        <v>217</v>
      </c>
      <c r="E178" s="1">
        <v>46</v>
      </c>
      <c r="F178" s="1">
        <v>34</v>
      </c>
      <c r="G178" s="1">
        <v>18</v>
      </c>
      <c r="H178" s="1">
        <v>18</v>
      </c>
      <c r="I178" s="1">
        <v>57</v>
      </c>
      <c r="J178" s="1">
        <v>28</v>
      </c>
    </row>
    <row r="179" spans="1:10" x14ac:dyDescent="0.2">
      <c r="A179" s="1" t="s">
        <v>299</v>
      </c>
      <c r="B179" s="1">
        <v>67</v>
      </c>
      <c r="C179" s="1">
        <v>11</v>
      </c>
      <c r="D179" s="1">
        <v>215</v>
      </c>
      <c r="E179" s="1">
        <v>49</v>
      </c>
      <c r="F179" s="1">
        <v>34</v>
      </c>
      <c r="G179" s="1">
        <v>21</v>
      </c>
      <c r="H179" s="1">
        <v>20</v>
      </c>
      <c r="I179" s="1">
        <v>61</v>
      </c>
      <c r="J179" s="1">
        <v>28</v>
      </c>
    </row>
    <row r="180" spans="1:10" x14ac:dyDescent="0.2">
      <c r="A180" s="1" t="s">
        <v>301</v>
      </c>
      <c r="B180" s="1">
        <v>67</v>
      </c>
      <c r="C180" s="1">
        <v>11</v>
      </c>
      <c r="D180" s="1">
        <v>228</v>
      </c>
      <c r="E180" s="1">
        <v>46</v>
      </c>
      <c r="F180" s="1">
        <v>34</v>
      </c>
      <c r="G180" s="1">
        <v>21</v>
      </c>
      <c r="H180" s="1">
        <v>20</v>
      </c>
      <c r="I180" s="1">
        <v>59</v>
      </c>
      <c r="J180" s="1">
        <v>29</v>
      </c>
    </row>
    <row r="181" spans="1:10" x14ac:dyDescent="0.2">
      <c r="A181" s="1" t="s">
        <v>303</v>
      </c>
      <c r="B181" s="1">
        <v>67</v>
      </c>
      <c r="C181" s="1">
        <v>11</v>
      </c>
      <c r="D181" s="1">
        <v>240</v>
      </c>
      <c r="E181" s="1">
        <v>53</v>
      </c>
      <c r="F181" s="1">
        <v>35</v>
      </c>
      <c r="G181" s="1">
        <v>20</v>
      </c>
      <c r="H181" s="1">
        <v>20</v>
      </c>
      <c r="I181" s="1">
        <v>62</v>
      </c>
      <c r="J181" s="1">
        <v>30</v>
      </c>
    </row>
    <row r="182" spans="1:10" x14ac:dyDescent="0.2">
      <c r="A182" s="1" t="s">
        <v>101</v>
      </c>
      <c r="B182" s="1">
        <v>67</v>
      </c>
      <c r="C182" s="1">
        <v>11</v>
      </c>
      <c r="D182" s="1">
        <v>236</v>
      </c>
      <c r="E182" s="1">
        <v>51</v>
      </c>
      <c r="F182" s="1">
        <v>35</v>
      </c>
      <c r="G182" s="1">
        <v>20</v>
      </c>
      <c r="H182" s="1">
        <v>20</v>
      </c>
      <c r="I182" s="1">
        <v>64</v>
      </c>
      <c r="J182" s="1">
        <v>29</v>
      </c>
    </row>
    <row r="183" spans="1:10" x14ac:dyDescent="0.2">
      <c r="A183" s="1" t="s">
        <v>102</v>
      </c>
      <c r="B183" s="1">
        <v>67</v>
      </c>
      <c r="C183" s="1">
        <v>11</v>
      </c>
      <c r="D183" s="1">
        <v>213</v>
      </c>
      <c r="E183" s="1">
        <v>46</v>
      </c>
      <c r="F183" s="1">
        <v>33</v>
      </c>
      <c r="G183" s="1">
        <v>20</v>
      </c>
      <c r="H183" s="1">
        <v>20</v>
      </c>
      <c r="I183" s="1">
        <v>58</v>
      </c>
      <c r="J183" s="1">
        <v>26</v>
      </c>
    </row>
    <row r="184" spans="1:10" x14ac:dyDescent="0.2">
      <c r="A184" s="1" t="s">
        <v>104</v>
      </c>
      <c r="B184" s="1">
        <v>67</v>
      </c>
      <c r="C184" s="1">
        <v>11</v>
      </c>
      <c r="D184" s="1">
        <v>222</v>
      </c>
      <c r="E184" s="1">
        <v>48</v>
      </c>
      <c r="F184" s="1">
        <v>33</v>
      </c>
      <c r="G184" s="1">
        <v>19</v>
      </c>
      <c r="H184" s="1">
        <v>21</v>
      </c>
      <c r="I184" s="1">
        <v>61</v>
      </c>
      <c r="J184" s="1">
        <v>29</v>
      </c>
    </row>
    <row r="185" spans="1:10" x14ac:dyDescent="0.2">
      <c r="A185" s="1" t="s">
        <v>105</v>
      </c>
      <c r="B185" s="1">
        <v>67</v>
      </c>
      <c r="C185" s="1">
        <v>11</v>
      </c>
      <c r="D185" s="1">
        <v>242</v>
      </c>
      <c r="E185" s="1">
        <v>54</v>
      </c>
      <c r="F185" s="1">
        <v>36</v>
      </c>
      <c r="G185" s="1">
        <v>23</v>
      </c>
      <c r="H185" s="1">
        <v>20</v>
      </c>
      <c r="I185" s="1">
        <v>67</v>
      </c>
      <c r="J185" s="1">
        <v>32</v>
      </c>
    </row>
    <row r="186" spans="1:10" x14ac:dyDescent="0.2">
      <c r="A186" s="1" t="s">
        <v>106</v>
      </c>
      <c r="B186" s="1">
        <v>67</v>
      </c>
      <c r="C186" s="1">
        <v>11</v>
      </c>
      <c r="D186" s="1">
        <v>219</v>
      </c>
      <c r="E186" s="1">
        <v>47</v>
      </c>
      <c r="F186" s="1">
        <v>32</v>
      </c>
      <c r="G186" s="1">
        <v>20</v>
      </c>
      <c r="H186" s="1">
        <v>19</v>
      </c>
      <c r="I186" s="1">
        <v>57</v>
      </c>
      <c r="J186" s="1">
        <v>27</v>
      </c>
    </row>
    <row r="187" spans="1:10" x14ac:dyDescent="0.2">
      <c r="A187" s="1" t="s">
        <v>107</v>
      </c>
      <c r="B187" s="1">
        <v>67</v>
      </c>
      <c r="C187" s="1">
        <v>11</v>
      </c>
      <c r="D187" s="1">
        <v>229</v>
      </c>
      <c r="E187" s="1">
        <v>50</v>
      </c>
      <c r="F187" s="1">
        <v>34</v>
      </c>
      <c r="G187" s="1">
        <v>19</v>
      </c>
      <c r="H187" s="1">
        <v>20</v>
      </c>
      <c r="I187" s="1">
        <v>61</v>
      </c>
      <c r="J187" s="1">
        <v>29</v>
      </c>
    </row>
    <row r="188" spans="1:10" x14ac:dyDescent="0.2">
      <c r="A188" s="1" t="s">
        <v>108</v>
      </c>
      <c r="B188" s="1">
        <v>67</v>
      </c>
      <c r="C188" s="1">
        <v>11</v>
      </c>
      <c r="D188" s="1">
        <v>244</v>
      </c>
      <c r="E188" s="1">
        <v>50</v>
      </c>
      <c r="F188" s="1">
        <v>35</v>
      </c>
      <c r="G188" s="1">
        <v>20</v>
      </c>
      <c r="H188" s="1">
        <v>21</v>
      </c>
      <c r="I188" s="1">
        <v>63</v>
      </c>
      <c r="J188" s="1">
        <v>29</v>
      </c>
    </row>
    <row r="189" spans="1:10" x14ac:dyDescent="0.2">
      <c r="A189" s="1" t="s">
        <v>110</v>
      </c>
      <c r="B189" s="1">
        <v>67</v>
      </c>
      <c r="C189" s="1">
        <v>11</v>
      </c>
      <c r="D189" s="1">
        <v>224</v>
      </c>
      <c r="E189" s="1">
        <v>49</v>
      </c>
      <c r="F189" s="1">
        <v>34</v>
      </c>
      <c r="G189" s="1">
        <v>21</v>
      </c>
      <c r="H189" s="1">
        <v>21</v>
      </c>
      <c r="I189" s="1">
        <v>60</v>
      </c>
      <c r="J189" s="1">
        <v>29</v>
      </c>
    </row>
    <row r="190" spans="1:10" x14ac:dyDescent="0.2">
      <c r="A190" s="1" t="s">
        <v>111</v>
      </c>
      <c r="B190" s="1">
        <v>67</v>
      </c>
      <c r="C190" s="1">
        <v>11</v>
      </c>
      <c r="D190" s="1">
        <v>219</v>
      </c>
      <c r="E190" s="1">
        <v>46</v>
      </c>
      <c r="F190" s="1">
        <v>32</v>
      </c>
      <c r="G190" s="1">
        <v>19</v>
      </c>
      <c r="H190" s="1">
        <v>20</v>
      </c>
      <c r="I190" s="1">
        <v>57</v>
      </c>
      <c r="J190" s="1">
        <v>27</v>
      </c>
    </row>
    <row r="191" spans="1:10" x14ac:dyDescent="0.2">
      <c r="A191" s="1" t="s">
        <v>112</v>
      </c>
      <c r="B191" s="1">
        <v>67</v>
      </c>
      <c r="C191" s="1">
        <v>11</v>
      </c>
      <c r="D191" s="1">
        <v>238</v>
      </c>
      <c r="E191" s="1">
        <v>49</v>
      </c>
      <c r="F191" s="1">
        <v>35</v>
      </c>
      <c r="G191" s="1">
        <v>20</v>
      </c>
      <c r="H191" s="1">
        <v>20</v>
      </c>
      <c r="I191" s="1">
        <v>66</v>
      </c>
      <c r="J191" s="1">
        <v>30</v>
      </c>
    </row>
    <row r="192" spans="1:10" x14ac:dyDescent="0.2">
      <c r="A192" s="1" t="s">
        <v>113</v>
      </c>
      <c r="B192" s="1">
        <v>67</v>
      </c>
      <c r="C192" s="1">
        <v>11</v>
      </c>
      <c r="D192" s="1">
        <v>231</v>
      </c>
      <c r="E192" s="1">
        <v>48</v>
      </c>
      <c r="F192" s="1">
        <v>33</v>
      </c>
      <c r="G192" s="1">
        <v>19</v>
      </c>
      <c r="H192" s="1">
        <v>19</v>
      </c>
      <c r="I192" s="1">
        <v>60</v>
      </c>
      <c r="J192" s="1">
        <v>28</v>
      </c>
    </row>
    <row r="193" spans="1:10" x14ac:dyDescent="0.2">
      <c r="A193" s="1" t="s">
        <v>114</v>
      </c>
      <c r="B193" s="1">
        <v>67</v>
      </c>
      <c r="C193" s="1">
        <v>11</v>
      </c>
      <c r="D193" s="1">
        <v>238</v>
      </c>
      <c r="E193" s="1">
        <v>49</v>
      </c>
      <c r="F193" s="1">
        <v>34</v>
      </c>
      <c r="G193" s="1">
        <v>20</v>
      </c>
      <c r="H193" s="1">
        <v>20</v>
      </c>
      <c r="I193" s="1">
        <v>64</v>
      </c>
      <c r="J193" s="1">
        <v>28</v>
      </c>
    </row>
    <row r="194" spans="1:10" x14ac:dyDescent="0.2">
      <c r="A194" s="1" t="s">
        <v>313</v>
      </c>
      <c r="B194" s="1">
        <v>67</v>
      </c>
      <c r="C194" s="1">
        <v>11</v>
      </c>
      <c r="D194" s="1">
        <v>235</v>
      </c>
      <c r="E194" s="1">
        <v>48</v>
      </c>
      <c r="F194" s="1">
        <v>35</v>
      </c>
      <c r="G194" s="1">
        <v>19</v>
      </c>
      <c r="H194" s="1">
        <v>19</v>
      </c>
      <c r="I194" s="1">
        <v>63</v>
      </c>
      <c r="J194" s="1">
        <v>29</v>
      </c>
    </row>
    <row r="195" spans="1:10" x14ac:dyDescent="0.2">
      <c r="A195" s="1" t="s">
        <v>314</v>
      </c>
      <c r="B195" s="1">
        <v>67</v>
      </c>
      <c r="C195" s="1">
        <v>11</v>
      </c>
      <c r="D195" s="1">
        <v>239</v>
      </c>
      <c r="E195" s="1">
        <v>51</v>
      </c>
      <c r="F195" s="1">
        <v>36</v>
      </c>
      <c r="G195" s="1">
        <v>21</v>
      </c>
      <c r="H195" s="1">
        <v>21</v>
      </c>
      <c r="I195" s="1">
        <v>66</v>
      </c>
      <c r="J195" s="1">
        <v>31</v>
      </c>
    </row>
    <row r="196" spans="1:10" x14ac:dyDescent="0.2">
      <c r="A196" s="1" t="s">
        <v>315</v>
      </c>
      <c r="B196" s="1">
        <v>67</v>
      </c>
      <c r="C196" s="1">
        <v>11</v>
      </c>
      <c r="D196" s="1">
        <v>222</v>
      </c>
      <c r="E196" s="1">
        <v>44</v>
      </c>
      <c r="F196" s="1">
        <v>31</v>
      </c>
      <c r="G196" s="1">
        <v>19</v>
      </c>
      <c r="H196" s="1">
        <v>18</v>
      </c>
      <c r="I196" s="1">
        <v>58</v>
      </c>
      <c r="J196" s="1">
        <v>26</v>
      </c>
    </row>
    <row r="197" spans="1:10" x14ac:dyDescent="0.2">
      <c r="A197" s="1" t="s">
        <v>316</v>
      </c>
      <c r="B197" s="1">
        <v>67</v>
      </c>
      <c r="C197" s="1">
        <v>11</v>
      </c>
      <c r="D197" s="1">
        <v>219</v>
      </c>
      <c r="E197" s="1">
        <v>43</v>
      </c>
      <c r="F197" s="1">
        <v>32</v>
      </c>
      <c r="G197" s="1">
        <v>18</v>
      </c>
      <c r="H197" s="1">
        <v>18</v>
      </c>
      <c r="I197" s="1">
        <v>56</v>
      </c>
      <c r="J197" s="1">
        <v>27</v>
      </c>
    </row>
    <row r="198" spans="1:10" x14ac:dyDescent="0.2">
      <c r="A198" s="1" t="s">
        <v>317</v>
      </c>
      <c r="B198" s="1">
        <v>67</v>
      </c>
      <c r="C198" s="1">
        <v>11</v>
      </c>
      <c r="D198" s="1">
        <v>228</v>
      </c>
      <c r="E198" s="1">
        <v>47</v>
      </c>
      <c r="F198" s="1">
        <v>33</v>
      </c>
      <c r="G198" s="1">
        <v>19</v>
      </c>
      <c r="H198" s="1">
        <v>20</v>
      </c>
      <c r="I198" s="1">
        <v>61</v>
      </c>
      <c r="J198" s="1">
        <v>28</v>
      </c>
    </row>
    <row r="199" spans="1:10" x14ac:dyDescent="0.2">
      <c r="A199" s="1" t="s">
        <v>318</v>
      </c>
      <c r="B199" s="1">
        <v>67</v>
      </c>
      <c r="C199" s="1">
        <v>11</v>
      </c>
      <c r="D199" s="1">
        <v>232</v>
      </c>
      <c r="E199" s="1">
        <v>47</v>
      </c>
      <c r="F199" s="1">
        <v>32</v>
      </c>
      <c r="G199" s="1">
        <v>19</v>
      </c>
      <c r="H199" s="1">
        <v>19</v>
      </c>
      <c r="I199" s="1">
        <v>63</v>
      </c>
      <c r="J199" s="1">
        <v>28</v>
      </c>
    </row>
    <row r="200" spans="1:10" x14ac:dyDescent="0.2">
      <c r="A200" s="1" t="s">
        <v>319</v>
      </c>
      <c r="B200" s="1">
        <v>67</v>
      </c>
      <c r="C200" s="1">
        <v>11</v>
      </c>
      <c r="D200" s="1">
        <v>221</v>
      </c>
      <c r="E200" s="1">
        <v>47</v>
      </c>
      <c r="F200" s="1">
        <v>32</v>
      </c>
      <c r="G200" s="1">
        <v>20</v>
      </c>
      <c r="H200" s="1">
        <v>19</v>
      </c>
      <c r="I200" s="1">
        <v>60</v>
      </c>
      <c r="J200" s="1">
        <v>27</v>
      </c>
    </row>
    <row r="201" spans="1:10" x14ac:dyDescent="0.2">
      <c r="A201" s="1" t="s">
        <v>320</v>
      </c>
      <c r="B201" s="1">
        <v>67</v>
      </c>
      <c r="C201" s="1">
        <v>11</v>
      </c>
      <c r="D201" s="1">
        <v>237</v>
      </c>
      <c r="E201" s="1">
        <v>49</v>
      </c>
      <c r="F201" s="1">
        <v>34</v>
      </c>
      <c r="G201" s="1">
        <v>21</v>
      </c>
      <c r="H201" s="1">
        <v>20</v>
      </c>
      <c r="I201" s="1">
        <v>63</v>
      </c>
      <c r="J201" s="1">
        <v>29</v>
      </c>
    </row>
    <row r="202" spans="1:10" x14ac:dyDescent="0.2">
      <c r="A202" s="1" t="s">
        <v>321</v>
      </c>
      <c r="B202" s="1">
        <v>67</v>
      </c>
      <c r="C202" s="1">
        <v>11</v>
      </c>
      <c r="D202" s="1">
        <v>235</v>
      </c>
      <c r="E202" s="1">
        <v>52</v>
      </c>
      <c r="F202" s="1">
        <v>36</v>
      </c>
      <c r="G202" s="1">
        <v>21</v>
      </c>
      <c r="H202" s="1">
        <v>21</v>
      </c>
      <c r="I202" s="1">
        <v>64</v>
      </c>
      <c r="J202" s="1">
        <v>29</v>
      </c>
    </row>
    <row r="203" spans="1:10" x14ac:dyDescent="0.2">
      <c r="A203" s="1" t="s">
        <v>322</v>
      </c>
      <c r="B203" s="1">
        <v>67</v>
      </c>
      <c r="C203" s="1">
        <v>11</v>
      </c>
      <c r="D203" s="1">
        <v>221</v>
      </c>
      <c r="E203" s="1">
        <v>46</v>
      </c>
      <c r="F203" s="1">
        <v>32</v>
      </c>
      <c r="G203" s="1">
        <v>19</v>
      </c>
      <c r="H203" s="1">
        <v>18</v>
      </c>
      <c r="I203" s="1">
        <v>57</v>
      </c>
      <c r="J203" s="1">
        <v>27</v>
      </c>
    </row>
    <row r="204" spans="1:10" x14ac:dyDescent="0.2">
      <c r="A204" s="1" t="s">
        <v>187</v>
      </c>
      <c r="B204" s="1">
        <v>77</v>
      </c>
      <c r="C204" s="1">
        <v>35</v>
      </c>
      <c r="D204" s="1">
        <v>250</v>
      </c>
      <c r="E204" s="1">
        <v>54</v>
      </c>
      <c r="F204" s="1">
        <v>36</v>
      </c>
      <c r="G204" s="1">
        <v>22</v>
      </c>
      <c r="H204" s="1">
        <v>21</v>
      </c>
      <c r="I204" s="1">
        <v>65</v>
      </c>
      <c r="J204" s="1">
        <v>31</v>
      </c>
    </row>
    <row r="205" spans="1:10" x14ac:dyDescent="0.2">
      <c r="A205" s="1" t="s">
        <v>188</v>
      </c>
      <c r="B205" s="1">
        <v>77</v>
      </c>
      <c r="C205" s="1">
        <v>35</v>
      </c>
      <c r="D205" s="1">
        <v>226</v>
      </c>
      <c r="E205" s="1">
        <v>45</v>
      </c>
      <c r="F205" s="1">
        <v>32</v>
      </c>
      <c r="G205" s="1">
        <v>20</v>
      </c>
      <c r="H205" s="1">
        <v>20</v>
      </c>
      <c r="I205" s="1">
        <v>59</v>
      </c>
      <c r="J205" s="1">
        <v>28</v>
      </c>
    </row>
    <row r="206" spans="1:10" x14ac:dyDescent="0.2">
      <c r="A206" s="1" t="s">
        <v>266</v>
      </c>
      <c r="B206" s="1">
        <v>77</v>
      </c>
      <c r="C206" s="1">
        <v>35</v>
      </c>
      <c r="D206" s="1">
        <v>237</v>
      </c>
      <c r="E206" s="1">
        <v>50</v>
      </c>
      <c r="F206" s="1">
        <v>36</v>
      </c>
      <c r="G206" s="1">
        <v>20</v>
      </c>
      <c r="H206" s="1">
        <v>21</v>
      </c>
      <c r="I206" s="1">
        <v>62</v>
      </c>
      <c r="J206" s="1">
        <v>29</v>
      </c>
    </row>
    <row r="207" spans="1:10" x14ac:dyDescent="0.2">
      <c r="A207" s="1" t="s">
        <v>267</v>
      </c>
      <c r="B207" s="1">
        <v>77</v>
      </c>
      <c r="C207" s="1">
        <v>35</v>
      </c>
      <c r="D207" s="1">
        <v>226</v>
      </c>
      <c r="E207" s="1">
        <v>46</v>
      </c>
      <c r="F207" s="1">
        <v>33</v>
      </c>
      <c r="G207" s="1">
        <v>20</v>
      </c>
      <c r="H207" s="1">
        <v>19</v>
      </c>
      <c r="I207" s="1">
        <v>60</v>
      </c>
      <c r="J207" s="1">
        <v>27</v>
      </c>
    </row>
    <row r="208" spans="1:10" x14ac:dyDescent="0.2">
      <c r="A208" s="1" t="s">
        <v>268</v>
      </c>
      <c r="B208" s="1">
        <v>77</v>
      </c>
      <c r="C208" s="1">
        <v>35</v>
      </c>
      <c r="D208" s="1">
        <v>238</v>
      </c>
      <c r="E208" s="1">
        <v>47</v>
      </c>
      <c r="F208" s="1">
        <v>36</v>
      </c>
      <c r="G208" s="1">
        <v>20</v>
      </c>
      <c r="H208" s="1">
        <v>20</v>
      </c>
      <c r="I208" s="1">
        <v>63</v>
      </c>
      <c r="J208" s="1">
        <v>29</v>
      </c>
    </row>
    <row r="209" spans="1:10" x14ac:dyDescent="0.2">
      <c r="A209" s="1" t="s">
        <v>269</v>
      </c>
      <c r="B209" s="1">
        <v>77</v>
      </c>
      <c r="C209" s="1">
        <v>35</v>
      </c>
      <c r="D209" s="1">
        <v>243</v>
      </c>
      <c r="E209" s="1">
        <v>50</v>
      </c>
      <c r="F209" s="1">
        <v>35</v>
      </c>
      <c r="G209" s="1">
        <v>20</v>
      </c>
      <c r="H209" s="1">
        <v>20</v>
      </c>
      <c r="I209" s="1">
        <v>63</v>
      </c>
      <c r="J209" s="1">
        <v>30</v>
      </c>
    </row>
    <row r="210" spans="1:10" x14ac:dyDescent="0.2">
      <c r="A210" s="1" t="s">
        <v>270</v>
      </c>
      <c r="B210" s="1">
        <v>77</v>
      </c>
      <c r="C210" s="1">
        <v>35</v>
      </c>
      <c r="D210" s="1">
        <v>244</v>
      </c>
      <c r="E210" s="1">
        <v>50</v>
      </c>
      <c r="F210" s="1">
        <v>36</v>
      </c>
      <c r="G210" s="1">
        <v>22</v>
      </c>
      <c r="H210" s="1">
        <v>22</v>
      </c>
      <c r="I210" s="1">
        <v>64</v>
      </c>
      <c r="J210" s="1">
        <v>31</v>
      </c>
    </row>
    <row r="211" spans="1:10" x14ac:dyDescent="0.2">
      <c r="A211" s="1" t="s">
        <v>271</v>
      </c>
      <c r="B211" s="1">
        <v>77</v>
      </c>
      <c r="C211" s="1">
        <v>35</v>
      </c>
      <c r="D211" s="1">
        <v>225</v>
      </c>
      <c r="E211" s="1">
        <v>48</v>
      </c>
      <c r="F211" s="1">
        <v>34</v>
      </c>
      <c r="G211" s="1">
        <v>21</v>
      </c>
      <c r="H211" s="1">
        <v>20</v>
      </c>
      <c r="I211" s="1">
        <v>60</v>
      </c>
      <c r="J211" s="1">
        <v>29</v>
      </c>
    </row>
    <row r="212" spans="1:10" x14ac:dyDescent="0.2">
      <c r="A212" s="1" t="s">
        <v>272</v>
      </c>
      <c r="B212" s="1">
        <v>77</v>
      </c>
      <c r="C212" s="1">
        <v>35</v>
      </c>
      <c r="D212" s="1">
        <v>247</v>
      </c>
      <c r="E212" s="1">
        <v>46</v>
      </c>
      <c r="F212" s="1">
        <v>35</v>
      </c>
      <c r="G212" s="1">
        <v>20</v>
      </c>
      <c r="H212" s="1">
        <v>22</v>
      </c>
      <c r="I212" s="1">
        <v>63</v>
      </c>
      <c r="J212" s="1">
        <v>30</v>
      </c>
    </row>
    <row r="213" spans="1:10" x14ac:dyDescent="0.2">
      <c r="A213" s="1" t="s">
        <v>273</v>
      </c>
      <c r="B213" s="1">
        <v>77</v>
      </c>
      <c r="C213" s="1">
        <v>35</v>
      </c>
      <c r="D213" s="1">
        <v>235</v>
      </c>
      <c r="E213" s="1">
        <v>51</v>
      </c>
      <c r="F213" s="1">
        <v>37</v>
      </c>
      <c r="G213" s="1">
        <v>21</v>
      </c>
      <c r="H213" s="1">
        <v>21</v>
      </c>
      <c r="I213" s="1">
        <v>64</v>
      </c>
      <c r="J213" s="1">
        <v>30</v>
      </c>
    </row>
    <row r="214" spans="1:10" x14ac:dyDescent="0.2">
      <c r="A214" s="1" t="s">
        <v>274</v>
      </c>
      <c r="B214" s="1">
        <v>77</v>
      </c>
      <c r="C214" s="1">
        <v>35</v>
      </c>
      <c r="D214" s="1">
        <v>235</v>
      </c>
      <c r="E214" s="1">
        <v>46</v>
      </c>
      <c r="F214" s="1">
        <v>33</v>
      </c>
      <c r="G214" s="1">
        <v>21</v>
      </c>
      <c r="H214" s="1">
        <v>20</v>
      </c>
      <c r="I214" s="1">
        <v>61</v>
      </c>
      <c r="J214" s="1">
        <v>29</v>
      </c>
    </row>
    <row r="215" spans="1:10" x14ac:dyDescent="0.2">
      <c r="A215" s="1" t="s">
        <v>275</v>
      </c>
      <c r="B215" s="1">
        <v>77</v>
      </c>
      <c r="C215" s="1">
        <v>35</v>
      </c>
      <c r="D215" s="1">
        <v>227</v>
      </c>
      <c r="E215" s="1">
        <v>44</v>
      </c>
      <c r="F215" s="1">
        <v>30</v>
      </c>
      <c r="G215" s="1">
        <v>18</v>
      </c>
      <c r="H215" s="1">
        <v>19</v>
      </c>
      <c r="I215" s="1">
        <v>56</v>
      </c>
      <c r="J215" s="1">
        <v>26</v>
      </c>
    </row>
    <row r="216" spans="1:10" x14ac:dyDescent="0.2">
      <c r="A216" s="1" t="s">
        <v>276</v>
      </c>
      <c r="B216" s="1">
        <v>77</v>
      </c>
      <c r="C216" s="1">
        <v>35</v>
      </c>
      <c r="D216" s="1">
        <v>248</v>
      </c>
      <c r="E216" s="1">
        <v>49</v>
      </c>
      <c r="F216" s="1">
        <v>36</v>
      </c>
      <c r="G216" s="1">
        <v>20</v>
      </c>
      <c r="H216" s="1">
        <v>21</v>
      </c>
      <c r="I216" s="1">
        <v>64</v>
      </c>
      <c r="J216" s="1">
        <v>30</v>
      </c>
    </row>
    <row r="217" spans="1:10" x14ac:dyDescent="0.2">
      <c r="A217" s="1" t="s">
        <v>277</v>
      </c>
      <c r="B217" s="1">
        <v>77</v>
      </c>
      <c r="C217" s="1">
        <v>35</v>
      </c>
      <c r="D217" s="1">
        <v>234</v>
      </c>
      <c r="E217" s="1">
        <v>50</v>
      </c>
      <c r="F217" s="1">
        <v>37</v>
      </c>
      <c r="G217" s="1">
        <v>21</v>
      </c>
      <c r="H217" s="1">
        <v>20</v>
      </c>
      <c r="I217" s="1">
        <v>64</v>
      </c>
      <c r="J217" s="1">
        <v>30</v>
      </c>
    </row>
    <row r="218" spans="1:10" x14ac:dyDescent="0.2">
      <c r="A218" s="1" t="s">
        <v>279</v>
      </c>
      <c r="B218" s="1">
        <v>77</v>
      </c>
      <c r="C218" s="1">
        <v>35</v>
      </c>
      <c r="D218" s="1">
        <v>227</v>
      </c>
      <c r="E218" s="1">
        <v>43</v>
      </c>
      <c r="F218" s="1">
        <v>32</v>
      </c>
      <c r="G218" s="1">
        <v>19</v>
      </c>
      <c r="H218" s="1">
        <v>19</v>
      </c>
      <c r="I218" s="1">
        <v>57</v>
      </c>
      <c r="J218" s="1">
        <v>28</v>
      </c>
    </row>
    <row r="219" spans="1:10" x14ac:dyDescent="0.2">
      <c r="A219" s="1" t="s">
        <v>281</v>
      </c>
      <c r="B219" s="1">
        <v>77</v>
      </c>
      <c r="C219" s="1">
        <v>35</v>
      </c>
      <c r="D219" s="1">
        <v>251</v>
      </c>
      <c r="E219" s="1">
        <v>54</v>
      </c>
      <c r="F219" s="1">
        <v>38</v>
      </c>
      <c r="G219" s="1">
        <v>21</v>
      </c>
      <c r="H219" s="1">
        <v>21</v>
      </c>
      <c r="I219" s="1">
        <v>65</v>
      </c>
      <c r="J219" s="1">
        <v>31</v>
      </c>
    </row>
    <row r="220" spans="1:10" x14ac:dyDescent="0.2">
      <c r="A220" s="1" t="s">
        <v>282</v>
      </c>
      <c r="B220" s="1">
        <v>77</v>
      </c>
      <c r="C220" s="1">
        <v>35</v>
      </c>
      <c r="D220" s="1">
        <v>250</v>
      </c>
      <c r="E220" s="1">
        <v>54</v>
      </c>
      <c r="F220" s="1">
        <v>37</v>
      </c>
      <c r="G220" s="1">
        <v>22</v>
      </c>
      <c r="H220" s="1">
        <v>21</v>
      </c>
      <c r="I220" s="1">
        <v>66</v>
      </c>
      <c r="J220" s="1">
        <v>32</v>
      </c>
    </row>
    <row r="221" spans="1:10" x14ac:dyDescent="0.2">
      <c r="A221" s="1" t="s">
        <v>199</v>
      </c>
      <c r="B221" s="1">
        <v>77</v>
      </c>
      <c r="C221" s="1">
        <v>35</v>
      </c>
      <c r="D221" s="1">
        <v>240</v>
      </c>
      <c r="E221" s="1">
        <v>49</v>
      </c>
      <c r="F221" s="1">
        <v>35</v>
      </c>
      <c r="G221" s="1">
        <v>20</v>
      </c>
      <c r="H221" s="1">
        <v>20</v>
      </c>
      <c r="I221" s="1">
        <v>63</v>
      </c>
      <c r="J221" s="1">
        <v>31</v>
      </c>
    </row>
    <row r="222" spans="1:10" x14ac:dyDescent="0.2">
      <c r="A222" s="1" t="s">
        <v>200</v>
      </c>
      <c r="B222" s="1">
        <v>77</v>
      </c>
      <c r="C222" s="1">
        <v>35</v>
      </c>
      <c r="D222" s="1">
        <v>239</v>
      </c>
      <c r="E222" s="1">
        <v>48</v>
      </c>
      <c r="F222" s="1">
        <v>32</v>
      </c>
      <c r="G222" s="1">
        <v>19</v>
      </c>
      <c r="H222" s="1">
        <v>19</v>
      </c>
      <c r="I222" s="1">
        <v>58</v>
      </c>
      <c r="J222" s="1">
        <v>28</v>
      </c>
    </row>
    <row r="223" spans="1:10" x14ac:dyDescent="0.2">
      <c r="A223" s="1" t="s">
        <v>26</v>
      </c>
      <c r="B223" s="1">
        <v>77</v>
      </c>
      <c r="C223" s="1">
        <v>35</v>
      </c>
      <c r="D223" s="1">
        <v>230</v>
      </c>
      <c r="E223" s="1">
        <v>46</v>
      </c>
      <c r="F223" s="1">
        <v>34</v>
      </c>
      <c r="G223" s="1">
        <v>20</v>
      </c>
      <c r="H223" s="1">
        <v>19</v>
      </c>
      <c r="I223" s="1">
        <v>62</v>
      </c>
      <c r="J223" s="1">
        <v>27</v>
      </c>
    </row>
    <row r="224" spans="1:10" x14ac:dyDescent="0.2">
      <c r="A224" s="1" t="s">
        <v>27</v>
      </c>
      <c r="B224" s="1">
        <v>77</v>
      </c>
      <c r="C224" s="1">
        <v>35</v>
      </c>
      <c r="D224" s="1">
        <v>233</v>
      </c>
      <c r="E224" s="1">
        <v>47</v>
      </c>
      <c r="F224" s="1">
        <v>35</v>
      </c>
      <c r="G224" s="1">
        <v>21</v>
      </c>
      <c r="H224" s="1">
        <v>21</v>
      </c>
      <c r="I224" s="1">
        <v>62</v>
      </c>
      <c r="J224" s="1">
        <v>30</v>
      </c>
    </row>
    <row r="225" spans="1:10" x14ac:dyDescent="0.2">
      <c r="A225" s="1" t="s">
        <v>29</v>
      </c>
      <c r="B225" s="1">
        <v>77</v>
      </c>
      <c r="C225" s="1">
        <v>35</v>
      </c>
      <c r="D225" s="1">
        <v>232</v>
      </c>
      <c r="E225" s="1">
        <v>48</v>
      </c>
      <c r="F225" s="1">
        <v>33</v>
      </c>
      <c r="G225" s="1">
        <v>19</v>
      </c>
      <c r="H225" s="1">
        <v>19</v>
      </c>
      <c r="I225" s="1">
        <v>62</v>
      </c>
      <c r="J225" s="1">
        <v>29</v>
      </c>
    </row>
    <row r="226" spans="1:10" x14ac:dyDescent="0.2">
      <c r="A226" s="1" t="s">
        <v>30</v>
      </c>
      <c r="B226" s="1">
        <v>77</v>
      </c>
      <c r="C226" s="1">
        <v>35</v>
      </c>
      <c r="D226" s="1">
        <v>230</v>
      </c>
      <c r="E226" s="1">
        <v>46</v>
      </c>
      <c r="F226" s="1">
        <v>33</v>
      </c>
      <c r="G226" s="1">
        <v>20</v>
      </c>
      <c r="H226" s="1">
        <v>19</v>
      </c>
      <c r="I226" s="1">
        <v>62</v>
      </c>
      <c r="J226" s="1">
        <v>28</v>
      </c>
    </row>
    <row r="227" spans="1:10" x14ac:dyDescent="0.2">
      <c r="A227" s="1" t="s">
        <v>31</v>
      </c>
      <c r="B227" s="1">
        <v>77</v>
      </c>
      <c r="C227" s="1">
        <v>35</v>
      </c>
      <c r="D227" s="1">
        <v>229</v>
      </c>
      <c r="E227" s="1">
        <v>46</v>
      </c>
      <c r="F227" s="1">
        <v>33</v>
      </c>
      <c r="G227" s="1">
        <v>19</v>
      </c>
      <c r="H227" s="1">
        <v>18</v>
      </c>
      <c r="I227" s="1">
        <v>61</v>
      </c>
      <c r="J227" s="1">
        <v>28</v>
      </c>
    </row>
    <row r="228" spans="1:10" x14ac:dyDescent="0.2">
      <c r="A228" s="1" t="s">
        <v>32</v>
      </c>
      <c r="B228" s="1">
        <v>77</v>
      </c>
      <c r="C228" s="1">
        <v>35</v>
      </c>
      <c r="D228" s="1">
        <v>229</v>
      </c>
      <c r="E228" s="1">
        <v>46</v>
      </c>
      <c r="F228" s="1">
        <v>33</v>
      </c>
      <c r="G228" s="1">
        <v>19</v>
      </c>
      <c r="H228" s="1">
        <v>20</v>
      </c>
      <c r="I228" s="1">
        <v>63</v>
      </c>
      <c r="J228" s="1">
        <v>29</v>
      </c>
    </row>
    <row r="229" spans="1:10" x14ac:dyDescent="0.2">
      <c r="A229" s="1" t="s">
        <v>33</v>
      </c>
      <c r="B229" s="1">
        <v>77</v>
      </c>
      <c r="C229" s="1">
        <v>35</v>
      </c>
      <c r="D229" s="1">
        <v>237</v>
      </c>
      <c r="E229" s="1">
        <v>49</v>
      </c>
      <c r="F229" s="1">
        <v>34</v>
      </c>
      <c r="G229" s="1">
        <v>21</v>
      </c>
      <c r="H229" s="1">
        <v>21</v>
      </c>
      <c r="I229" s="1">
        <v>63</v>
      </c>
      <c r="J229" s="1">
        <v>30</v>
      </c>
    </row>
    <row r="230" spans="1:10" x14ac:dyDescent="0.2">
      <c r="A230" s="1" t="s">
        <v>35</v>
      </c>
      <c r="B230" s="1">
        <v>77</v>
      </c>
      <c r="C230" s="1">
        <v>35</v>
      </c>
      <c r="D230" s="1">
        <v>223</v>
      </c>
      <c r="E230" s="1">
        <v>44</v>
      </c>
      <c r="F230" s="1">
        <v>31</v>
      </c>
      <c r="G230" s="1">
        <v>20</v>
      </c>
      <c r="H230" s="1">
        <v>19</v>
      </c>
      <c r="I230" s="1">
        <v>59</v>
      </c>
      <c r="J230" s="1">
        <v>28</v>
      </c>
    </row>
    <row r="231" spans="1:10" x14ac:dyDescent="0.2">
      <c r="A231" s="1"/>
      <c r="B231" s="1">
        <v>3</v>
      </c>
      <c r="C231" s="1">
        <v>19</v>
      </c>
      <c r="D231" s="3">
        <f t="shared" ref="D231:J231" si="0">AVERAGE(D3:D52)</f>
        <v>228.18</v>
      </c>
      <c r="E231" s="3">
        <f t="shared" si="0"/>
        <v>48.12</v>
      </c>
      <c r="F231" s="3">
        <f t="shared" si="0"/>
        <v>33.92</v>
      </c>
      <c r="G231" s="3">
        <f t="shared" si="0"/>
        <v>19.600000000000001</v>
      </c>
      <c r="H231" s="3">
        <f t="shared" si="0"/>
        <v>19.48</v>
      </c>
      <c r="I231" s="3">
        <f t="shared" si="0"/>
        <v>60.22</v>
      </c>
      <c r="J231" s="2">
        <f t="shared" si="0"/>
        <v>28.24</v>
      </c>
    </row>
    <row r="232" spans="1:10" x14ac:dyDescent="0.2">
      <c r="A232" s="1"/>
      <c r="B232" s="1">
        <v>13</v>
      </c>
      <c r="C232" s="1">
        <v>16</v>
      </c>
      <c r="D232" s="3">
        <f t="shared" ref="D232:J232" si="1">AVERAGE(D53:D98)</f>
        <v>223.84782608695653</v>
      </c>
      <c r="E232" s="3">
        <f t="shared" si="1"/>
        <v>46.217391304347828</v>
      </c>
      <c r="F232" s="3">
        <f t="shared" si="1"/>
        <v>33.130434782608695</v>
      </c>
      <c r="G232" s="3">
        <f t="shared" si="1"/>
        <v>19.260869565217391</v>
      </c>
      <c r="H232" s="3">
        <f t="shared" si="1"/>
        <v>19</v>
      </c>
      <c r="I232" s="3">
        <f t="shared" si="1"/>
        <v>58.065217391304351</v>
      </c>
      <c r="J232" s="2">
        <f t="shared" si="1"/>
        <v>27.826086956521738</v>
      </c>
    </row>
    <row r="233" spans="1:10" x14ac:dyDescent="0.2">
      <c r="A233" s="1"/>
      <c r="B233" s="1">
        <v>60</v>
      </c>
      <c r="C233" s="1">
        <v>21</v>
      </c>
      <c r="D233" s="3">
        <f t="shared" ref="D233:J233" si="2">AVERAGE(D99:D103)</f>
        <v>230.8</v>
      </c>
      <c r="E233" s="3">
        <f t="shared" si="2"/>
        <v>46.4</v>
      </c>
      <c r="F233" s="3">
        <f t="shared" si="2"/>
        <v>34</v>
      </c>
      <c r="G233" s="3">
        <f t="shared" si="2"/>
        <v>20</v>
      </c>
      <c r="H233" s="3">
        <f t="shared" si="2"/>
        <v>19.2</v>
      </c>
      <c r="I233" s="3">
        <f t="shared" si="2"/>
        <v>59.8</v>
      </c>
      <c r="J233" s="2">
        <f t="shared" si="2"/>
        <v>28.4</v>
      </c>
    </row>
    <row r="234" spans="1:10" x14ac:dyDescent="0.2">
      <c r="A234" s="1"/>
      <c r="B234" s="1" t="s">
        <v>262</v>
      </c>
      <c r="C234" s="1">
        <v>11</v>
      </c>
      <c r="D234" s="3">
        <f t="shared" ref="D234:J234" si="3">AVERAGE(D104:D203)</f>
        <v>229.38</v>
      </c>
      <c r="E234" s="3">
        <f t="shared" si="3"/>
        <v>48.3</v>
      </c>
      <c r="F234" s="3">
        <f t="shared" si="3"/>
        <v>33.94</v>
      </c>
      <c r="G234" s="3">
        <f t="shared" si="3"/>
        <v>19.829999999999998</v>
      </c>
      <c r="H234" s="3">
        <f t="shared" si="3"/>
        <v>19.66</v>
      </c>
      <c r="I234" s="3">
        <f t="shared" si="3"/>
        <v>60.89</v>
      </c>
      <c r="J234" s="2">
        <f t="shared" si="3"/>
        <v>28.53</v>
      </c>
    </row>
    <row r="235" spans="1:10" x14ac:dyDescent="0.2">
      <c r="A235" s="1"/>
      <c r="B235" s="1">
        <v>77</v>
      </c>
      <c r="C235" s="1">
        <v>35</v>
      </c>
      <c r="D235" s="3">
        <f t="shared" ref="D235:J235" si="4">AVERAGE(D204:D230)</f>
        <v>235.74074074074073</v>
      </c>
      <c r="E235" s="3">
        <f t="shared" si="4"/>
        <v>48</v>
      </c>
      <c r="F235" s="3">
        <f t="shared" si="4"/>
        <v>34.296296296296298</v>
      </c>
      <c r="G235" s="3">
        <f t="shared" si="4"/>
        <v>20.222222222222221</v>
      </c>
      <c r="H235" s="3">
        <f t="shared" si="4"/>
        <v>20.074074074074073</v>
      </c>
      <c r="I235" s="3">
        <f t="shared" si="4"/>
        <v>61.888888888888886</v>
      </c>
      <c r="J235" s="2">
        <f t="shared" si="4"/>
        <v>29.185185185185187</v>
      </c>
    </row>
    <row r="236" spans="1:10" x14ac:dyDescent="0.2">
      <c r="B236" t="s">
        <v>132</v>
      </c>
    </row>
    <row r="237" spans="1:10" x14ac:dyDescent="0.2">
      <c r="C237" s="1">
        <v>19</v>
      </c>
      <c r="D237" s="5">
        <f t="shared" ref="D237:J237" si="5">MEDIAN(D3:D52)</f>
        <v>228</v>
      </c>
      <c r="E237" s="5">
        <f t="shared" si="5"/>
        <v>48</v>
      </c>
      <c r="F237" s="5">
        <f t="shared" si="5"/>
        <v>33.5</v>
      </c>
      <c r="G237" s="5">
        <f t="shared" si="5"/>
        <v>19.5</v>
      </c>
      <c r="H237" s="5">
        <f t="shared" si="5"/>
        <v>19</v>
      </c>
      <c r="I237" s="5">
        <f t="shared" si="5"/>
        <v>60</v>
      </c>
      <c r="J237" s="5">
        <f t="shared" si="5"/>
        <v>28</v>
      </c>
    </row>
    <row r="238" spans="1:10" x14ac:dyDescent="0.2">
      <c r="C238" s="1">
        <v>16</v>
      </c>
      <c r="D238" s="5">
        <f t="shared" ref="D238:J238" si="6">MEDIAN(D53:D98)</f>
        <v>223.5</v>
      </c>
      <c r="E238" s="5">
        <f t="shared" si="6"/>
        <v>47</v>
      </c>
      <c r="F238" s="5">
        <f t="shared" si="6"/>
        <v>33</v>
      </c>
      <c r="G238" s="5">
        <f t="shared" si="6"/>
        <v>19</v>
      </c>
      <c r="H238" s="5">
        <f t="shared" si="6"/>
        <v>19</v>
      </c>
      <c r="I238" s="5">
        <f t="shared" si="6"/>
        <v>59</v>
      </c>
      <c r="J238" s="5">
        <f t="shared" si="6"/>
        <v>28</v>
      </c>
    </row>
    <row r="239" spans="1:10" x14ac:dyDescent="0.2">
      <c r="C239" s="1">
        <v>21</v>
      </c>
      <c r="D239" s="5">
        <f t="shared" ref="D239:J239" si="7">MEDIAN(D99:D103)</f>
        <v>230</v>
      </c>
      <c r="E239" s="5">
        <f t="shared" si="7"/>
        <v>46</v>
      </c>
      <c r="F239" s="5">
        <f t="shared" si="7"/>
        <v>33</v>
      </c>
      <c r="G239" s="5">
        <f t="shared" si="7"/>
        <v>20</v>
      </c>
      <c r="H239" s="5">
        <f t="shared" si="7"/>
        <v>19</v>
      </c>
      <c r="I239" s="5">
        <f t="shared" si="7"/>
        <v>59</v>
      </c>
      <c r="J239" s="5">
        <f t="shared" si="7"/>
        <v>28</v>
      </c>
    </row>
    <row r="240" spans="1:10" x14ac:dyDescent="0.2">
      <c r="C240" s="1">
        <v>11</v>
      </c>
      <c r="D240" s="5">
        <f t="shared" ref="D240:J240" si="8">MEDIAN(D104:D203)</f>
        <v>229</v>
      </c>
      <c r="E240" s="5">
        <f t="shared" si="8"/>
        <v>48</v>
      </c>
      <c r="F240" s="5">
        <f t="shared" si="8"/>
        <v>34</v>
      </c>
      <c r="G240" s="5">
        <f t="shared" si="8"/>
        <v>20</v>
      </c>
      <c r="H240" s="5">
        <f t="shared" si="8"/>
        <v>20</v>
      </c>
      <c r="I240" s="5">
        <f t="shared" si="8"/>
        <v>61</v>
      </c>
      <c r="J240" s="5">
        <f t="shared" si="8"/>
        <v>28</v>
      </c>
    </row>
    <row r="241" spans="2:10" x14ac:dyDescent="0.2">
      <c r="C241" s="1">
        <v>35</v>
      </c>
      <c r="D241" s="5">
        <f t="shared" ref="D241:J241" si="9">MEDIAN(D204:D230)</f>
        <v>235</v>
      </c>
      <c r="E241" s="5">
        <f t="shared" si="9"/>
        <v>48</v>
      </c>
      <c r="F241" s="5">
        <f t="shared" si="9"/>
        <v>34</v>
      </c>
      <c r="G241" s="5">
        <f t="shared" si="9"/>
        <v>20</v>
      </c>
      <c r="H241" s="5">
        <f t="shared" si="9"/>
        <v>20</v>
      </c>
      <c r="I241" s="5">
        <f t="shared" si="9"/>
        <v>62</v>
      </c>
      <c r="J241" s="5">
        <f t="shared" si="9"/>
        <v>29</v>
      </c>
    </row>
    <row r="242" spans="2:10" x14ac:dyDescent="0.2">
      <c r="B242" t="s">
        <v>133</v>
      </c>
      <c r="D242" s="5"/>
      <c r="E242" s="5"/>
      <c r="F242" s="5"/>
      <c r="G242" s="5"/>
      <c r="H242" s="5"/>
      <c r="I242" s="5"/>
      <c r="J242" s="5"/>
    </row>
    <row r="243" spans="2:10" x14ac:dyDescent="0.2">
      <c r="C243" s="1">
        <v>19</v>
      </c>
      <c r="D243" s="5">
        <f t="shared" ref="D243:J243" si="10">MODE(D3:D52)</f>
        <v>231</v>
      </c>
      <c r="E243" s="5">
        <f t="shared" si="10"/>
        <v>46</v>
      </c>
      <c r="F243" s="5">
        <f t="shared" si="10"/>
        <v>32</v>
      </c>
      <c r="G243" s="5">
        <f t="shared" si="10"/>
        <v>19</v>
      </c>
      <c r="H243" s="5">
        <f t="shared" si="10"/>
        <v>19</v>
      </c>
      <c r="I243" s="5">
        <f t="shared" si="10"/>
        <v>60</v>
      </c>
      <c r="J243" s="5">
        <f t="shared" si="10"/>
        <v>28</v>
      </c>
    </row>
    <row r="244" spans="2:10" x14ac:dyDescent="0.2">
      <c r="C244" s="1">
        <v>16</v>
      </c>
      <c r="D244" s="5">
        <f t="shared" ref="D244:J244" si="11">MODE(D53:D98)</f>
        <v>222</v>
      </c>
      <c r="E244" s="5">
        <f t="shared" si="11"/>
        <v>47</v>
      </c>
      <c r="F244" s="5">
        <f t="shared" si="11"/>
        <v>33</v>
      </c>
      <c r="G244" s="5">
        <f t="shared" si="11"/>
        <v>20</v>
      </c>
      <c r="H244" s="5">
        <f t="shared" si="11"/>
        <v>19</v>
      </c>
      <c r="I244" s="5">
        <f t="shared" si="11"/>
        <v>58</v>
      </c>
      <c r="J244" s="5">
        <f t="shared" si="11"/>
        <v>28</v>
      </c>
    </row>
    <row r="245" spans="2:10" x14ac:dyDescent="0.2">
      <c r="C245" s="1">
        <v>21</v>
      </c>
      <c r="D245" s="5" t="e">
        <f t="shared" ref="D245:J245" si="12">MODE(D99:D103)</f>
        <v>#N/A</v>
      </c>
      <c r="E245" s="5">
        <f t="shared" si="12"/>
        <v>44</v>
      </c>
      <c r="F245" s="5">
        <f t="shared" si="12"/>
        <v>33</v>
      </c>
      <c r="G245" s="5" t="e">
        <f t="shared" si="12"/>
        <v>#N/A</v>
      </c>
      <c r="H245" s="5">
        <f t="shared" si="12"/>
        <v>18</v>
      </c>
      <c r="I245" s="5" t="e">
        <f t="shared" si="12"/>
        <v>#N/A</v>
      </c>
      <c r="J245" s="5">
        <f t="shared" si="12"/>
        <v>30</v>
      </c>
    </row>
    <row r="246" spans="2:10" x14ac:dyDescent="0.2">
      <c r="C246" s="1">
        <v>11</v>
      </c>
      <c r="D246" s="5">
        <f t="shared" ref="D246:J246" si="13">MODE(D104:D203)</f>
        <v>229</v>
      </c>
      <c r="E246" s="5">
        <f t="shared" si="13"/>
        <v>49</v>
      </c>
      <c r="F246" s="5">
        <f t="shared" si="13"/>
        <v>35</v>
      </c>
      <c r="G246" s="5">
        <f t="shared" si="13"/>
        <v>20</v>
      </c>
      <c r="H246" s="5">
        <f t="shared" si="13"/>
        <v>20</v>
      </c>
      <c r="I246" s="5">
        <f t="shared" si="13"/>
        <v>61</v>
      </c>
      <c r="J246" s="5">
        <f t="shared" si="13"/>
        <v>28</v>
      </c>
    </row>
    <row r="247" spans="2:10" x14ac:dyDescent="0.2">
      <c r="C247" s="1">
        <v>35</v>
      </c>
      <c r="D247" s="5">
        <f t="shared" ref="D247:J247" si="14">MODE(D204:D230)</f>
        <v>250</v>
      </c>
      <c r="E247" s="5">
        <f t="shared" si="14"/>
        <v>46</v>
      </c>
      <c r="F247" s="5">
        <f t="shared" si="14"/>
        <v>33</v>
      </c>
      <c r="G247" s="5">
        <f t="shared" si="14"/>
        <v>20</v>
      </c>
      <c r="H247" s="5">
        <f t="shared" si="14"/>
        <v>21</v>
      </c>
      <c r="I247" s="5">
        <f t="shared" si="14"/>
        <v>63</v>
      </c>
      <c r="J247" s="5">
        <f t="shared" si="14"/>
        <v>30</v>
      </c>
    </row>
    <row r="248" spans="2:10" x14ac:dyDescent="0.2">
      <c r="B248" t="s">
        <v>144</v>
      </c>
      <c r="D248" s="5"/>
      <c r="E248" s="5"/>
      <c r="F248" s="5"/>
      <c r="G248" s="5"/>
      <c r="H248" s="5"/>
      <c r="I248" s="5"/>
      <c r="J248" s="5"/>
    </row>
    <row r="249" spans="2:10" x14ac:dyDescent="0.2">
      <c r="C249" s="1">
        <v>19</v>
      </c>
      <c r="D249" s="5">
        <f t="shared" ref="D249:J253" si="15">D231/D237</f>
        <v>1.0007894736842105</v>
      </c>
      <c r="E249" s="5">
        <f t="shared" si="15"/>
        <v>1.0024999999999999</v>
      </c>
      <c r="F249" s="5">
        <f t="shared" si="15"/>
        <v>1.0125373134328359</v>
      </c>
      <c r="G249" s="5">
        <f t="shared" si="15"/>
        <v>1.0051282051282051</v>
      </c>
      <c r="H249" s="5">
        <f t="shared" si="15"/>
        <v>1.0252631578947369</v>
      </c>
      <c r="I249" s="5">
        <f t="shared" si="15"/>
        <v>1.0036666666666667</v>
      </c>
      <c r="J249" s="5">
        <f t="shared" si="15"/>
        <v>1.0085714285714285</v>
      </c>
    </row>
    <row r="250" spans="2:10" x14ac:dyDescent="0.2">
      <c r="C250" s="1">
        <v>16</v>
      </c>
      <c r="D250" s="5">
        <f t="shared" si="15"/>
        <v>1.0015562688454431</v>
      </c>
      <c r="E250" s="5">
        <f t="shared" si="15"/>
        <v>0.9833487511563368</v>
      </c>
      <c r="F250" s="5">
        <f t="shared" si="15"/>
        <v>1.0039525691699605</v>
      </c>
      <c r="G250" s="5">
        <f t="shared" si="15"/>
        <v>1.0137299771167048</v>
      </c>
      <c r="H250" s="5">
        <f t="shared" si="15"/>
        <v>1</v>
      </c>
      <c r="I250" s="5">
        <f t="shared" si="15"/>
        <v>0.98415622697126015</v>
      </c>
      <c r="J250" s="5">
        <f t="shared" si="15"/>
        <v>0.99378881987577639</v>
      </c>
    </row>
    <row r="251" spans="2:10" x14ac:dyDescent="0.2">
      <c r="C251" s="1">
        <v>21</v>
      </c>
      <c r="D251" s="5">
        <f t="shared" si="15"/>
        <v>1.0034782608695654</v>
      </c>
      <c r="E251" s="5">
        <f t="shared" si="15"/>
        <v>1.008695652173913</v>
      </c>
      <c r="F251" s="5">
        <f t="shared" si="15"/>
        <v>1.0303030303030303</v>
      </c>
      <c r="G251" s="5">
        <f t="shared" si="15"/>
        <v>1</v>
      </c>
      <c r="H251" s="5">
        <f t="shared" si="15"/>
        <v>1.0105263157894737</v>
      </c>
      <c r="I251" s="5">
        <f t="shared" si="15"/>
        <v>1.0135593220338983</v>
      </c>
      <c r="J251" s="5">
        <f t="shared" si="15"/>
        <v>1.0142857142857142</v>
      </c>
    </row>
    <row r="252" spans="2:10" x14ac:dyDescent="0.2">
      <c r="C252" s="1">
        <v>11</v>
      </c>
      <c r="D252" s="5">
        <f t="shared" si="15"/>
        <v>1.0016593886462881</v>
      </c>
      <c r="E252" s="5">
        <f t="shared" si="15"/>
        <v>1.0062499999999999</v>
      </c>
      <c r="F252" s="5">
        <f t="shared" si="15"/>
        <v>0.998235294117647</v>
      </c>
      <c r="G252" s="5">
        <f t="shared" si="15"/>
        <v>0.99149999999999994</v>
      </c>
      <c r="H252" s="5">
        <f t="shared" si="15"/>
        <v>0.98299999999999998</v>
      </c>
      <c r="I252" s="5">
        <f t="shared" si="15"/>
        <v>0.99819672131147541</v>
      </c>
      <c r="J252" s="5">
        <f t="shared" si="15"/>
        <v>1.0189285714285714</v>
      </c>
    </row>
    <row r="253" spans="2:10" x14ac:dyDescent="0.2">
      <c r="C253" s="1">
        <v>35</v>
      </c>
      <c r="D253" s="5">
        <f t="shared" si="15"/>
        <v>1.0031520882584712</v>
      </c>
      <c r="E253" s="5">
        <f t="shared" si="15"/>
        <v>1</v>
      </c>
      <c r="F253" s="5">
        <f t="shared" si="15"/>
        <v>1.0087145969498912</v>
      </c>
      <c r="G253" s="5">
        <f t="shared" si="15"/>
        <v>1.0111111111111111</v>
      </c>
      <c r="H253" s="5">
        <f t="shared" si="15"/>
        <v>1.0037037037037035</v>
      </c>
      <c r="I253" s="5">
        <f t="shared" si="15"/>
        <v>0.99820788530465943</v>
      </c>
      <c r="J253" s="5">
        <f t="shared" si="15"/>
        <v>1.0063856960408686</v>
      </c>
    </row>
    <row r="254" spans="2:10" x14ac:dyDescent="0.2">
      <c r="B254" t="s">
        <v>145</v>
      </c>
      <c r="D254" s="5"/>
      <c r="E254" s="5"/>
      <c r="F254" s="5"/>
      <c r="G254" s="5"/>
      <c r="H254" s="5"/>
      <c r="I254" s="5"/>
      <c r="J254" s="5"/>
    </row>
    <row r="255" spans="2:10" x14ac:dyDescent="0.2">
      <c r="C255" s="1">
        <v>19</v>
      </c>
      <c r="D255" s="5">
        <f t="shared" ref="D255:J259" si="16">D231/D243</f>
        <v>0.98779220779220778</v>
      </c>
      <c r="E255" s="5">
        <f t="shared" si="16"/>
        <v>1.046086956521739</v>
      </c>
      <c r="F255" s="5">
        <f t="shared" si="16"/>
        <v>1.06</v>
      </c>
      <c r="G255" s="5">
        <f t="shared" si="16"/>
        <v>1.0315789473684212</v>
      </c>
      <c r="H255" s="5">
        <f t="shared" si="16"/>
        <v>1.0252631578947369</v>
      </c>
      <c r="I255" s="5">
        <f t="shared" si="16"/>
        <v>1.0036666666666667</v>
      </c>
      <c r="J255" s="5">
        <f t="shared" si="16"/>
        <v>1.0085714285714285</v>
      </c>
    </row>
    <row r="256" spans="2:10" x14ac:dyDescent="0.2">
      <c r="C256" s="1">
        <v>16</v>
      </c>
      <c r="D256" s="5">
        <f t="shared" si="16"/>
        <v>1.0083235409322366</v>
      </c>
      <c r="E256" s="5">
        <f t="shared" si="16"/>
        <v>0.9833487511563368</v>
      </c>
      <c r="F256" s="5">
        <f t="shared" si="16"/>
        <v>1.0039525691699605</v>
      </c>
      <c r="G256" s="5">
        <f t="shared" si="16"/>
        <v>0.96304347826086956</v>
      </c>
      <c r="H256" s="5">
        <f t="shared" si="16"/>
        <v>1</v>
      </c>
      <c r="I256" s="5">
        <f t="shared" si="16"/>
        <v>1.0011244377811095</v>
      </c>
      <c r="J256" s="5">
        <f t="shared" si="16"/>
        <v>0.99378881987577639</v>
      </c>
    </row>
    <row r="257" spans="2:10" x14ac:dyDescent="0.2">
      <c r="C257" s="1">
        <v>21</v>
      </c>
      <c r="D257" s="5" t="e">
        <f t="shared" si="16"/>
        <v>#N/A</v>
      </c>
      <c r="E257" s="5">
        <f t="shared" si="16"/>
        <v>1.0545454545454545</v>
      </c>
      <c r="F257" s="5">
        <f t="shared" si="16"/>
        <v>1.0303030303030303</v>
      </c>
      <c r="G257" s="5" t="e">
        <f t="shared" si="16"/>
        <v>#N/A</v>
      </c>
      <c r="H257" s="5">
        <f t="shared" si="16"/>
        <v>1.0666666666666667</v>
      </c>
      <c r="I257" s="5" t="e">
        <f t="shared" si="16"/>
        <v>#N/A</v>
      </c>
      <c r="J257" s="5">
        <f t="shared" si="16"/>
        <v>0.94666666666666666</v>
      </c>
    </row>
    <row r="258" spans="2:10" x14ac:dyDescent="0.2">
      <c r="C258" s="1">
        <v>11</v>
      </c>
      <c r="D258" s="5">
        <f t="shared" si="16"/>
        <v>1.0016593886462881</v>
      </c>
      <c r="E258" s="5">
        <f t="shared" si="16"/>
        <v>0.98571428571428565</v>
      </c>
      <c r="F258" s="5">
        <f t="shared" si="16"/>
        <v>0.96971428571428564</v>
      </c>
      <c r="G258" s="5">
        <f t="shared" si="16"/>
        <v>0.99149999999999994</v>
      </c>
      <c r="H258" s="5">
        <f t="shared" si="16"/>
        <v>0.98299999999999998</v>
      </c>
      <c r="I258" s="5">
        <f t="shared" si="16"/>
        <v>0.99819672131147541</v>
      </c>
      <c r="J258" s="5">
        <f t="shared" si="16"/>
        <v>1.0189285714285714</v>
      </c>
    </row>
    <row r="259" spans="2:10" x14ac:dyDescent="0.2">
      <c r="C259" s="1">
        <v>35</v>
      </c>
      <c r="D259" s="5">
        <f t="shared" si="16"/>
        <v>0.94296296296296289</v>
      </c>
      <c r="E259" s="5">
        <f t="shared" si="16"/>
        <v>1.0434782608695652</v>
      </c>
      <c r="F259" s="5">
        <f t="shared" si="16"/>
        <v>1.0392817059483725</v>
      </c>
      <c r="G259" s="5">
        <f t="shared" si="16"/>
        <v>1.0111111111111111</v>
      </c>
      <c r="H259" s="5">
        <f t="shared" si="16"/>
        <v>0.95590828924162252</v>
      </c>
      <c r="I259" s="5">
        <f t="shared" si="16"/>
        <v>0.98236331569664903</v>
      </c>
      <c r="J259" s="5">
        <f t="shared" si="16"/>
        <v>0.97283950617283954</v>
      </c>
    </row>
    <row r="260" spans="2:10" x14ac:dyDescent="0.2">
      <c r="B260" t="s">
        <v>146</v>
      </c>
      <c r="D260" s="5"/>
      <c r="E260" s="5"/>
      <c r="F260" s="5"/>
      <c r="G260" s="5"/>
      <c r="H260" s="5"/>
      <c r="I260" s="5"/>
      <c r="J260" s="5"/>
    </row>
    <row r="261" spans="2:10" x14ac:dyDescent="0.2">
      <c r="C261" s="1">
        <v>19</v>
      </c>
      <c r="D261" s="5">
        <f t="shared" ref="D261:J265" si="17">D237/D243</f>
        <v>0.98701298701298701</v>
      </c>
      <c r="E261" s="5">
        <f t="shared" si="17"/>
        <v>1.0434782608695652</v>
      </c>
      <c r="F261" s="5">
        <f t="shared" si="17"/>
        <v>1.046875</v>
      </c>
      <c r="G261" s="5">
        <f t="shared" si="17"/>
        <v>1.0263157894736843</v>
      </c>
      <c r="H261" s="5">
        <f t="shared" si="17"/>
        <v>1</v>
      </c>
      <c r="I261" s="5">
        <f t="shared" si="17"/>
        <v>1</v>
      </c>
      <c r="J261" s="5">
        <f t="shared" si="17"/>
        <v>1</v>
      </c>
    </row>
    <row r="262" spans="2:10" x14ac:dyDescent="0.2">
      <c r="C262" s="1">
        <v>16</v>
      </c>
      <c r="D262" s="5">
        <f t="shared" si="17"/>
        <v>1.0067567567567568</v>
      </c>
      <c r="E262" s="5">
        <f t="shared" si="17"/>
        <v>1</v>
      </c>
      <c r="F262" s="5">
        <f t="shared" si="17"/>
        <v>1</v>
      </c>
      <c r="G262" s="5">
        <f t="shared" si="17"/>
        <v>0.95</v>
      </c>
      <c r="H262" s="5">
        <f t="shared" si="17"/>
        <v>1</v>
      </c>
      <c r="I262" s="5">
        <f t="shared" si="17"/>
        <v>1.0172413793103448</v>
      </c>
      <c r="J262" s="5">
        <f t="shared" si="17"/>
        <v>1</v>
      </c>
    </row>
    <row r="263" spans="2:10" x14ac:dyDescent="0.2">
      <c r="C263" s="1">
        <v>21</v>
      </c>
      <c r="D263" s="5" t="e">
        <f t="shared" si="17"/>
        <v>#N/A</v>
      </c>
      <c r="E263" s="5">
        <f t="shared" si="17"/>
        <v>1.0454545454545454</v>
      </c>
      <c r="F263" s="5">
        <f t="shared" si="17"/>
        <v>1</v>
      </c>
      <c r="G263" s="5" t="e">
        <f t="shared" si="17"/>
        <v>#N/A</v>
      </c>
      <c r="H263" s="5">
        <f t="shared" si="17"/>
        <v>1.0555555555555556</v>
      </c>
      <c r="I263" s="5" t="e">
        <f t="shared" si="17"/>
        <v>#N/A</v>
      </c>
      <c r="J263" s="5">
        <f t="shared" si="17"/>
        <v>0.93333333333333335</v>
      </c>
    </row>
    <row r="264" spans="2:10" x14ac:dyDescent="0.2">
      <c r="C264" s="1">
        <v>11</v>
      </c>
      <c r="D264" s="5">
        <f t="shared" si="17"/>
        <v>1</v>
      </c>
      <c r="E264" s="5">
        <f t="shared" si="17"/>
        <v>0.97959183673469385</v>
      </c>
      <c r="F264" s="5">
        <f t="shared" si="17"/>
        <v>0.97142857142857142</v>
      </c>
      <c r="G264" s="5">
        <f t="shared" si="17"/>
        <v>1</v>
      </c>
      <c r="H264" s="5">
        <f t="shared" si="17"/>
        <v>1</v>
      </c>
      <c r="I264" s="5">
        <f t="shared" si="17"/>
        <v>1</v>
      </c>
      <c r="J264" s="5">
        <f t="shared" si="17"/>
        <v>1</v>
      </c>
    </row>
    <row r="265" spans="2:10" x14ac:dyDescent="0.2">
      <c r="C265" s="1">
        <v>35</v>
      </c>
      <c r="D265" s="5">
        <f t="shared" si="17"/>
        <v>0.94</v>
      </c>
      <c r="E265" s="5">
        <f t="shared" si="17"/>
        <v>1.0434782608695652</v>
      </c>
      <c r="F265" s="5">
        <f t="shared" si="17"/>
        <v>1.0303030303030303</v>
      </c>
      <c r="G265" s="5">
        <f t="shared" si="17"/>
        <v>1</v>
      </c>
      <c r="H265" s="5">
        <f t="shared" si="17"/>
        <v>0.95238095238095233</v>
      </c>
      <c r="I265" s="5">
        <f t="shared" si="17"/>
        <v>0.98412698412698407</v>
      </c>
      <c r="J265" s="5">
        <f t="shared" si="17"/>
        <v>0.96666666666666667</v>
      </c>
    </row>
    <row r="266" spans="2:10" x14ac:dyDescent="0.2">
      <c r="B266" t="s">
        <v>147</v>
      </c>
      <c r="D266" s="5"/>
      <c r="E266" s="5"/>
      <c r="F266" s="5"/>
      <c r="G266" s="5"/>
      <c r="H266" s="5"/>
      <c r="I266" s="5"/>
      <c r="J266" s="5"/>
    </row>
    <row r="267" spans="2:10" x14ac:dyDescent="0.2">
      <c r="C267" s="1">
        <v>19</v>
      </c>
      <c r="D267" s="5">
        <f t="shared" ref="D267:J267" si="18">SKEW(D3:D52)</f>
        <v>0.1861592193793323</v>
      </c>
      <c r="E267" s="5">
        <f t="shared" si="18"/>
        <v>0.33682041908902199</v>
      </c>
      <c r="F267" s="5">
        <f t="shared" si="18"/>
        <v>1.518417373397817</v>
      </c>
      <c r="G267" s="5">
        <f t="shared" si="18"/>
        <v>0.5222063253668624</v>
      </c>
      <c r="H267" s="5">
        <f t="shared" si="18"/>
        <v>0.27312925704592972</v>
      </c>
      <c r="I267" s="5">
        <f t="shared" si="18"/>
        <v>0.3687094606231533</v>
      </c>
      <c r="J267" s="5">
        <f t="shared" si="18"/>
        <v>-2.4975734633393452E-2</v>
      </c>
    </row>
    <row r="268" spans="2:10" x14ac:dyDescent="0.2">
      <c r="C268" s="1">
        <v>16</v>
      </c>
      <c r="D268" s="5">
        <f t="shared" ref="D268:J268" si="19">SKEW(D53:D98)</f>
        <v>0.64202495788598801</v>
      </c>
      <c r="E268" s="5">
        <f t="shared" si="19"/>
        <v>-0.23956298113563609</v>
      </c>
      <c r="F268" s="5">
        <f t="shared" si="19"/>
        <v>2.6177926193556675E-2</v>
      </c>
      <c r="G268" s="5">
        <f t="shared" si="19"/>
        <v>-0.13841427662996472</v>
      </c>
      <c r="H268" s="5">
        <f t="shared" si="19"/>
        <v>2.1208112495991283</v>
      </c>
      <c r="I268" s="5">
        <f t="shared" si="19"/>
        <v>-5.1940888435959458</v>
      </c>
      <c r="J268" s="5">
        <f t="shared" si="19"/>
        <v>-0.6906172014899995</v>
      </c>
    </row>
    <row r="269" spans="2:10" x14ac:dyDescent="0.2">
      <c r="C269" s="1">
        <v>21</v>
      </c>
      <c r="D269" s="5">
        <f t="shared" ref="D269:J269" si="20">SKEW(D99:D103)</f>
        <v>-0.42735575079199017</v>
      </c>
      <c r="E269" s="5">
        <f t="shared" si="20"/>
        <v>0.54138705095108797</v>
      </c>
      <c r="F269" s="5">
        <f t="shared" si="20"/>
        <v>1.7443694974549944</v>
      </c>
      <c r="G269" s="5">
        <f t="shared" si="20"/>
        <v>0</v>
      </c>
      <c r="H269" s="5">
        <f t="shared" si="20"/>
        <v>0.54138705095108797</v>
      </c>
      <c r="I269" s="5">
        <f t="shared" si="20"/>
        <v>1.549131381256674</v>
      </c>
      <c r="J269" s="5">
        <f t="shared" si="20"/>
        <v>0.31535587858059844</v>
      </c>
    </row>
    <row r="270" spans="2:10" x14ac:dyDescent="0.2">
      <c r="C270" s="1">
        <v>11</v>
      </c>
      <c r="D270" s="5">
        <f t="shared" ref="D270:J270" si="21">SKEW(D104:D203)</f>
        <v>0.32779510761293867</v>
      </c>
      <c r="E270" s="5">
        <f t="shared" si="21"/>
        <v>0.2976060802519625</v>
      </c>
      <c r="F270" s="5">
        <f t="shared" si="21"/>
        <v>0.33609475786286724</v>
      </c>
      <c r="G270" s="5">
        <f t="shared" si="21"/>
        <v>-2.5087271439037256E-2</v>
      </c>
      <c r="H270" s="5">
        <f t="shared" si="21"/>
        <v>0.21364144633635493</v>
      </c>
      <c r="I270" s="5">
        <f t="shared" si="21"/>
        <v>0.44168734272275656</v>
      </c>
      <c r="J270" s="5">
        <f t="shared" si="21"/>
        <v>0.4740400460020297</v>
      </c>
    </row>
    <row r="271" spans="2:10" x14ac:dyDescent="0.2">
      <c r="C271" s="1">
        <v>35</v>
      </c>
      <c r="D271" s="5">
        <f t="shared" ref="D271:J271" si="22">SKEW(D204:D230)</f>
        <v>0.41529658965847527</v>
      </c>
      <c r="E271" s="5">
        <f t="shared" si="22"/>
        <v>0.57972414938879246</v>
      </c>
      <c r="F271" s="5">
        <f t="shared" si="22"/>
        <v>-0.13993284422929464</v>
      </c>
      <c r="G271" s="5">
        <f t="shared" si="22"/>
        <v>-2.9622626487173366E-3</v>
      </c>
      <c r="H271" s="5">
        <f t="shared" si="22"/>
        <v>6.7427277026573654E-2</v>
      </c>
      <c r="I271" s="5">
        <f t="shared" si="22"/>
        <v>-0.7230947154287255</v>
      </c>
      <c r="J271" s="5">
        <f t="shared" si="22"/>
        <v>-0.18298510418310332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Robustness</vt:lpstr>
      <vt:lpstr>Sheet3</vt:lpstr>
      <vt:lpstr>Sheet4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Linden</dc:creator>
  <cp:lastModifiedBy>Syverson, Valerie</cp:lastModifiedBy>
  <dcterms:created xsi:type="dcterms:W3CDTF">2010-09-24T20:34:19Z</dcterms:created>
  <dcterms:modified xsi:type="dcterms:W3CDTF">2011-11-22T01:50:52Z</dcterms:modified>
</cp:coreProperties>
</file>