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525" windowWidth="17685" windowHeight="10995" activeTab="4"/>
  </bookViews>
  <sheets>
    <sheet name="ANOVAlength" sheetId="4" r:id="rId1"/>
    <sheet name="ANOVAmidW" sheetId="5" r:id="rId2"/>
    <sheet name="ANOVAmidD" sheetId="6" r:id="rId3"/>
    <sheet name="ANOVAdistW" sheetId="7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D26" i="1" l="1"/>
  <c r="E26" i="1"/>
  <c r="F26" i="1"/>
  <c r="G26" i="1"/>
  <c r="D27" i="1"/>
  <c r="E27" i="1"/>
  <c r="F27" i="1"/>
  <c r="G27" i="1"/>
  <c r="D28" i="1"/>
  <c r="E28" i="1"/>
  <c r="F28" i="1"/>
  <c r="G28" i="1"/>
  <c r="E1" i="2"/>
  <c r="G1" i="2" s="1"/>
  <c r="G22" i="2" s="1"/>
  <c r="E2" i="2"/>
  <c r="G2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B22" i="2"/>
  <c r="B23" i="2"/>
  <c r="G23" i="2"/>
  <c r="B24" i="2"/>
  <c r="G24" i="2"/>
  <c r="B25" i="2"/>
  <c r="G25" i="2"/>
</calcChain>
</file>

<file path=xl/sharedStrings.xml><?xml version="1.0" encoding="utf-8"?>
<sst xmlns="http://schemas.openxmlformats.org/spreadsheetml/2006/main" count="152" uniqueCount="61">
  <si>
    <t>specimen</t>
  </si>
  <si>
    <t>pit#</t>
  </si>
  <si>
    <t>2T22</t>
  </si>
  <si>
    <t>MAXLENG</t>
  </si>
  <si>
    <t>MIDSHW</t>
  </si>
  <si>
    <t>MIDSHDEP</t>
  </si>
  <si>
    <t>DISTW</t>
  </si>
  <si>
    <t>1713R11</t>
  </si>
  <si>
    <t>1713R7</t>
  </si>
  <si>
    <t>1713R14</t>
  </si>
  <si>
    <t>1713L23</t>
  </si>
  <si>
    <t>1713L17</t>
  </si>
  <si>
    <t>1713L22</t>
  </si>
  <si>
    <t>1713L8</t>
  </si>
  <si>
    <t>1713L9</t>
  </si>
  <si>
    <t>1713L6</t>
  </si>
  <si>
    <t>1713R19</t>
  </si>
  <si>
    <t>XX</t>
  </si>
  <si>
    <t>1713R1</t>
  </si>
  <si>
    <t>1713R16</t>
  </si>
  <si>
    <t>1713R20</t>
  </si>
  <si>
    <t>1713R4</t>
  </si>
  <si>
    <t>1713L27</t>
  </si>
  <si>
    <t>1713L15</t>
  </si>
  <si>
    <t>1713R15</t>
  </si>
  <si>
    <t>1713L12</t>
  </si>
  <si>
    <t>1713L19</t>
  </si>
  <si>
    <t>1713L5</t>
  </si>
  <si>
    <t>MEAN</t>
  </si>
  <si>
    <t>SD</t>
  </si>
  <si>
    <t>CV</t>
  </si>
  <si>
    <t>11ka</t>
  </si>
  <si>
    <t>14ka</t>
  </si>
  <si>
    <t>16ka</t>
  </si>
  <si>
    <t>18ka</t>
  </si>
  <si>
    <t>21ka</t>
  </si>
  <si>
    <t>35ka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</si>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</sst>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P. harlani Radii</a:t>
            </a:r>
          </a:p>
        </c:rich>
      </c:tx>
      <c:layout>
        <c:manualLayout>
          <c:xMode val="edge"/>
          <c:yMode val="edge"/>
          <c:x val="0.35831422706819366"/>
          <c:y val="4.0358832764400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61845979679702"/>
          <c:y val="0.25560594084120314"/>
          <c:w val="0.46135884138845851"/>
          <c:h val="0.488790307924406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36997269097890534"/>
                  <c:y val="-0.2226527719670018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Sheet1!$D$3:$D$24</c:f>
              <c:numCache>
                <c:formatCode>General</c:formatCode>
                <c:ptCount val="22"/>
                <c:pt idx="0">
                  <c:v>273</c:v>
                </c:pt>
                <c:pt idx="1">
                  <c:v>302</c:v>
                </c:pt>
                <c:pt idx="2">
                  <c:v>278</c:v>
                </c:pt>
                <c:pt idx="3">
                  <c:v>298</c:v>
                </c:pt>
                <c:pt idx="4">
                  <c:v>290</c:v>
                </c:pt>
                <c:pt idx="5">
                  <c:v>252</c:v>
                </c:pt>
                <c:pt idx="6">
                  <c:v>266</c:v>
                </c:pt>
                <c:pt idx="7">
                  <c:v>280</c:v>
                </c:pt>
                <c:pt idx="8">
                  <c:v>295</c:v>
                </c:pt>
                <c:pt idx="9">
                  <c:v>276</c:v>
                </c:pt>
                <c:pt idx="10">
                  <c:v>291</c:v>
                </c:pt>
                <c:pt idx="11">
                  <c:v>281</c:v>
                </c:pt>
                <c:pt idx="12">
                  <c:v>286</c:v>
                </c:pt>
                <c:pt idx="13">
                  <c:v>282</c:v>
                </c:pt>
                <c:pt idx="14">
                  <c:v>292</c:v>
                </c:pt>
                <c:pt idx="15">
                  <c:v>279</c:v>
                </c:pt>
                <c:pt idx="16">
                  <c:v>277</c:v>
                </c:pt>
                <c:pt idx="17">
                  <c:v>287</c:v>
                </c:pt>
                <c:pt idx="18">
                  <c:v>285</c:v>
                </c:pt>
                <c:pt idx="19">
                  <c:v>296</c:v>
                </c:pt>
                <c:pt idx="20">
                  <c:v>294</c:v>
                </c:pt>
                <c:pt idx="21">
                  <c:v>298</c:v>
                </c:pt>
              </c:numCache>
            </c:numRef>
          </c:xVal>
          <c:yVal>
            <c:numRef>
              <c:f>Sheet1!$E$3:$E$24</c:f>
              <c:numCache>
                <c:formatCode>General</c:formatCode>
                <c:ptCount val="22"/>
                <c:pt idx="0">
                  <c:v>66</c:v>
                </c:pt>
                <c:pt idx="1">
                  <c:v>66</c:v>
                </c:pt>
                <c:pt idx="2">
                  <c:v>61</c:v>
                </c:pt>
                <c:pt idx="3">
                  <c:v>66</c:v>
                </c:pt>
                <c:pt idx="4">
                  <c:v>67</c:v>
                </c:pt>
                <c:pt idx="5">
                  <c:v>65</c:v>
                </c:pt>
                <c:pt idx="6">
                  <c:v>65</c:v>
                </c:pt>
                <c:pt idx="7">
                  <c:v>69</c:v>
                </c:pt>
                <c:pt idx="8">
                  <c:v>70</c:v>
                </c:pt>
                <c:pt idx="9">
                  <c:v>80</c:v>
                </c:pt>
                <c:pt idx="10">
                  <c:v>71</c:v>
                </c:pt>
                <c:pt idx="11">
                  <c:v>71</c:v>
                </c:pt>
                <c:pt idx="12">
                  <c:v>66</c:v>
                </c:pt>
                <c:pt idx="13">
                  <c:v>64</c:v>
                </c:pt>
                <c:pt idx="14">
                  <c:v>65</c:v>
                </c:pt>
                <c:pt idx="15">
                  <c:v>64</c:v>
                </c:pt>
                <c:pt idx="16">
                  <c:v>66</c:v>
                </c:pt>
                <c:pt idx="17">
                  <c:v>64</c:v>
                </c:pt>
                <c:pt idx="18">
                  <c:v>63</c:v>
                </c:pt>
                <c:pt idx="19">
                  <c:v>82</c:v>
                </c:pt>
                <c:pt idx="20">
                  <c:v>76</c:v>
                </c:pt>
                <c:pt idx="21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3664"/>
        <c:axId val="85538304"/>
      </c:scatterChart>
      <c:valAx>
        <c:axId val="835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Length (mm)</a:t>
                </a:r>
              </a:p>
            </c:rich>
          </c:tx>
          <c:layout>
            <c:manualLayout>
              <c:xMode val="edge"/>
              <c:yMode val="edge"/>
              <c:x val="0.29508230464439478"/>
              <c:y val="0.85201980280401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5538304"/>
        <c:crosses val="autoZero"/>
        <c:crossBetween val="midCat"/>
      </c:valAx>
      <c:valAx>
        <c:axId val="85538304"/>
        <c:scaling>
          <c:orientation val="minMax"/>
          <c:min val="50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Midshaft width (mm)</a:t>
                </a:r>
              </a:p>
            </c:rich>
          </c:tx>
          <c:layout>
            <c:manualLayout>
              <c:xMode val="edge"/>
              <c:yMode val="edge"/>
              <c:x val="3.7470768843732669E-2"/>
              <c:y val="0.27802751459920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3553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384153139812121"/>
          <c:y val="0.42600990140200523"/>
          <c:w val="0.29742422769712806"/>
          <c:h val="0.147982386802801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P harlani Radius length</a:t>
            </a:r>
          </a:p>
        </c:rich>
      </c:tx>
      <c:layout>
        <c:manualLayout>
          <c:xMode val="edge"/>
          <c:yMode val="edge"/>
          <c:x val="0.29292987083702421"/>
          <c:y val="3.47827071521375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505150144314524E-2"/>
          <c:y val="0.18260921254872212"/>
          <c:w val="0.80808240230903239"/>
          <c:h val="0.6405815233851998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Sheet2!$A$1:$A$21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21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</c:numCache>
            </c:numRef>
          </c:xVal>
          <c:yVal>
            <c:numRef>
              <c:f>Sheet2!$B$1:$B$21</c:f>
              <c:numCache>
                <c:formatCode>General</c:formatCode>
                <c:ptCount val="21"/>
                <c:pt idx="0">
                  <c:v>273</c:v>
                </c:pt>
                <c:pt idx="1">
                  <c:v>302</c:v>
                </c:pt>
                <c:pt idx="2">
                  <c:v>278</c:v>
                </c:pt>
                <c:pt idx="3">
                  <c:v>298</c:v>
                </c:pt>
                <c:pt idx="4">
                  <c:v>290</c:v>
                </c:pt>
                <c:pt idx="5">
                  <c:v>282</c:v>
                </c:pt>
                <c:pt idx="6">
                  <c:v>286</c:v>
                </c:pt>
                <c:pt idx="7">
                  <c:v>280</c:v>
                </c:pt>
                <c:pt idx="8">
                  <c:v>295</c:v>
                </c:pt>
                <c:pt idx="9">
                  <c:v>276</c:v>
                </c:pt>
                <c:pt idx="10">
                  <c:v>291</c:v>
                </c:pt>
                <c:pt idx="11">
                  <c:v>281</c:v>
                </c:pt>
                <c:pt idx="12">
                  <c:v>286</c:v>
                </c:pt>
                <c:pt idx="13">
                  <c:v>282</c:v>
                </c:pt>
                <c:pt idx="14">
                  <c:v>292</c:v>
                </c:pt>
                <c:pt idx="15">
                  <c:v>279</c:v>
                </c:pt>
                <c:pt idx="16">
                  <c:v>277</c:v>
                </c:pt>
                <c:pt idx="17">
                  <c:v>287</c:v>
                </c:pt>
                <c:pt idx="18">
                  <c:v>285</c:v>
                </c:pt>
                <c:pt idx="19">
                  <c:v>296</c:v>
                </c:pt>
                <c:pt idx="20">
                  <c:v>294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Sheet2!$A$22:$A$25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35</c:v>
                </c:pt>
              </c:numCache>
            </c:numRef>
          </c:xVal>
          <c:yVal>
            <c:numRef>
              <c:f>Sheet2!$B$22:$B$25</c:f>
              <c:numCache>
                <c:formatCode>General</c:formatCode>
                <c:ptCount val="4"/>
                <c:pt idx="0">
                  <c:v>287.75</c:v>
                </c:pt>
                <c:pt idx="1">
                  <c:v>285.125</c:v>
                </c:pt>
                <c:pt idx="2">
                  <c:v>284.33333333333331</c:v>
                </c:pt>
                <c:pt idx="3">
                  <c:v>290.5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2224"/>
        <c:axId val="85574784"/>
      </c:scatterChart>
      <c:valAx>
        <c:axId val="855722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Age (ka)</a:t>
                </a:r>
              </a:p>
            </c:rich>
          </c:tx>
          <c:layout>
            <c:manualLayout>
              <c:xMode val="edge"/>
              <c:yMode val="edge"/>
              <c:x val="0.38989975911410812"/>
              <c:y val="0.901451827026231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5574784"/>
        <c:crosses val="autoZero"/>
        <c:crossBetween val="midCat"/>
      </c:valAx>
      <c:valAx>
        <c:axId val="85574784"/>
        <c:scaling>
          <c:orientation val="minMax"/>
          <c:max val="360"/>
          <c:min val="20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Length (mm)</a:t>
                </a:r>
              </a:p>
            </c:rich>
          </c:tx>
          <c:layout>
            <c:manualLayout>
              <c:xMode val="edge"/>
              <c:yMode val="edge"/>
              <c:x val="0.93131496866115981"/>
              <c:y val="0.36811698402678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5572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P. harlani Radius robustness</a:t>
            </a:r>
          </a:p>
        </c:rich>
      </c:tx>
      <c:layout>
        <c:manualLayout>
          <c:xMode val="edge"/>
          <c:yMode val="edge"/>
          <c:x val="0.22575269269365716"/>
          <c:y val="2.8625954198473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150538538731431E-2"/>
          <c:y val="0.16221374045801526"/>
          <c:w val="0.83612108405058205"/>
          <c:h val="0.7022900763358778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Sheet2!$F$1:$F$21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21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</c:numCache>
            </c:numRef>
          </c:xVal>
          <c:yVal>
            <c:numRef>
              <c:f>Sheet2!$G$1:$G$21</c:f>
              <c:numCache>
                <c:formatCode>General</c:formatCode>
                <c:ptCount val="21"/>
                <c:pt idx="0">
                  <c:v>11.12087912087912</c:v>
                </c:pt>
                <c:pt idx="1">
                  <c:v>8.0860927152317874</c:v>
                </c:pt>
                <c:pt idx="2">
                  <c:v>7.2410071942446042</c:v>
                </c:pt>
                <c:pt idx="3">
                  <c:v>8.6375838926174495</c:v>
                </c:pt>
                <c:pt idx="4">
                  <c:v>8.0862068965517242</c:v>
                </c:pt>
                <c:pt idx="5">
                  <c:v>7.6063829787234045</c:v>
                </c:pt>
                <c:pt idx="6">
                  <c:v>7.7272727272727275</c:v>
                </c:pt>
                <c:pt idx="7">
                  <c:v>7.8857142857142861</c:v>
                </c:pt>
                <c:pt idx="8">
                  <c:v>9.4915254237288131</c:v>
                </c:pt>
                <c:pt idx="9">
                  <c:v>9.27536231884058</c:v>
                </c:pt>
                <c:pt idx="10">
                  <c:v>10.24742268041237</c:v>
                </c:pt>
                <c:pt idx="11">
                  <c:v>8.3380782918149468</c:v>
                </c:pt>
                <c:pt idx="12">
                  <c:v>7.1538461538461542</c:v>
                </c:pt>
                <c:pt idx="13">
                  <c:v>9.0780141843971638</c:v>
                </c:pt>
                <c:pt idx="14">
                  <c:v>9.3493150684931514</c:v>
                </c:pt>
                <c:pt idx="15">
                  <c:v>10.32258064516129</c:v>
                </c:pt>
                <c:pt idx="16">
                  <c:v>7.6245487364620939</c:v>
                </c:pt>
                <c:pt idx="17">
                  <c:v>7.5818815331010452</c:v>
                </c:pt>
                <c:pt idx="18">
                  <c:v>7.9578947368421051</c:v>
                </c:pt>
                <c:pt idx="19">
                  <c:v>11.358108108108109</c:v>
                </c:pt>
                <c:pt idx="20">
                  <c:v>9.8231292517006796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1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Sheet2!$F$22:$F$25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35</c:v>
                </c:pt>
              </c:numCache>
            </c:numRef>
          </c:xVal>
          <c:yVal>
            <c:numRef>
              <c:f>Sheet2!$G$22:$G$25</c:f>
              <c:numCache>
                <c:formatCode>General</c:formatCode>
                <c:ptCount val="4"/>
                <c:pt idx="0">
                  <c:v>8.7713907307432404</c:v>
                </c:pt>
                <c:pt idx="1">
                  <c:v>8.5822457003823569</c:v>
                </c:pt>
                <c:pt idx="2">
                  <c:v>9.5833032993505345</c:v>
                </c:pt>
                <c:pt idx="3">
                  <c:v>9.1802534074379842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7936"/>
        <c:axId val="85618688"/>
      </c:scatterChart>
      <c:valAx>
        <c:axId val="8560793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Age (ka)</a:t>
                </a:r>
              </a:p>
            </c:rich>
          </c:tx>
          <c:layout>
            <c:manualLayout>
              <c:xMode val="edge"/>
              <c:yMode val="edge"/>
              <c:x val="0.4013381203442794"/>
              <c:y val="0.92557251908396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5618688"/>
        <c:crosses val="autoZero"/>
        <c:crossBetween val="midCat"/>
      </c:valAx>
      <c:valAx>
        <c:axId val="85618688"/>
        <c:scaling>
          <c:orientation val="minMax"/>
          <c:max val="18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Midshaft area/length (mm)</a:t>
                </a:r>
              </a:p>
            </c:rich>
          </c:tx>
          <c:layout>
            <c:manualLayout>
              <c:xMode val="edge"/>
              <c:yMode val="edge"/>
              <c:x val="0.93478337196855077"/>
              <c:y val="0.305343511450381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5607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28</xdr:row>
      <xdr:rowOff>9525</xdr:rowOff>
    </xdr:from>
    <xdr:to>
      <xdr:col>14</xdr:col>
      <xdr:colOff>419100</xdr:colOff>
      <xdr:row>41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104775</xdr:rowOff>
    </xdr:from>
    <xdr:to>
      <xdr:col>16</xdr:col>
      <xdr:colOff>0</xdr:colOff>
      <xdr:row>39</xdr:row>
      <xdr:rowOff>152400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57150</xdr:rowOff>
    </xdr:from>
    <xdr:to>
      <xdr:col>13</xdr:col>
      <xdr:colOff>381000</xdr:colOff>
      <xdr:row>38</xdr:row>
      <xdr:rowOff>28575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2.75" x14ac:dyDescent="0.2"/>
  <sheetData>
    <row r="1" spans="1:7" x14ac:dyDescent="0.2">
      <c r="A1" t="s">
        <v>37</v>
      </c>
    </row>
    <row r="3" spans="1:7" ht="13.5" thickBot="1" x14ac:dyDescent="0.25">
      <c r="A3" t="s">
        <v>38</v>
      </c>
    </row>
    <row r="4" spans="1:7" x14ac:dyDescent="0.2">
      <c r="A4" s="5" t="s">
        <v>39</v>
      </c>
      <c r="B4" s="5" t="s">
        <v>40</v>
      </c>
      <c r="C4" s="5" t="s">
        <v>41</v>
      </c>
      <c r="D4" s="5" t="s">
        <v>42</v>
      </c>
      <c r="E4" s="5" t="s">
        <v>43</v>
      </c>
    </row>
    <row r="5" spans="1:7" x14ac:dyDescent="0.2">
      <c r="A5" s="3" t="s">
        <v>44</v>
      </c>
      <c r="B5" s="3">
        <v>5</v>
      </c>
      <c r="C5" s="3">
        <v>1441</v>
      </c>
      <c r="D5" s="3">
        <v>288.2</v>
      </c>
      <c r="E5" s="3">
        <v>156.19999999999709</v>
      </c>
    </row>
    <row r="6" spans="1:7" x14ac:dyDescent="0.2">
      <c r="A6" s="3" t="s">
        <v>45</v>
      </c>
      <c r="B6" s="3">
        <v>8</v>
      </c>
      <c r="C6" s="3">
        <v>2231</v>
      </c>
      <c r="D6" s="3">
        <v>278.875</v>
      </c>
      <c r="E6" s="3">
        <v>204.69642857142858</v>
      </c>
    </row>
    <row r="7" spans="1:7" x14ac:dyDescent="0.2">
      <c r="A7" s="3" t="s">
        <v>46</v>
      </c>
      <c r="B7" s="3">
        <v>1</v>
      </c>
      <c r="C7" s="3">
        <v>286</v>
      </c>
      <c r="D7" s="3">
        <v>286</v>
      </c>
      <c r="E7" s="3" t="e">
        <v>#DIV/0!</v>
      </c>
    </row>
    <row r="8" spans="1:7" x14ac:dyDescent="0.2">
      <c r="A8" s="3" t="s">
        <v>47</v>
      </c>
      <c r="B8" s="3">
        <v>3</v>
      </c>
      <c r="C8" s="3">
        <v>853</v>
      </c>
      <c r="D8" s="3">
        <v>284.33333333333331</v>
      </c>
      <c r="E8" s="3">
        <v>46.333333333328483</v>
      </c>
    </row>
    <row r="9" spans="1:7" x14ac:dyDescent="0.2">
      <c r="A9" s="3" t="s">
        <v>48</v>
      </c>
      <c r="B9" s="3">
        <v>1</v>
      </c>
      <c r="C9" s="3">
        <v>277</v>
      </c>
      <c r="D9" s="3">
        <v>277</v>
      </c>
      <c r="E9" s="3" t="e">
        <v>#DIV/0!</v>
      </c>
    </row>
    <row r="10" spans="1:7" ht="13.5" thickBot="1" x14ac:dyDescent="0.25">
      <c r="A10" s="4" t="s">
        <v>49</v>
      </c>
      <c r="B10" s="4">
        <v>4</v>
      </c>
      <c r="C10" s="4">
        <v>1162</v>
      </c>
      <c r="D10" s="4">
        <v>290.5</v>
      </c>
      <c r="E10" s="4">
        <v>28.333333333333332</v>
      </c>
    </row>
    <row r="13" spans="1:7" ht="13.5" thickBot="1" x14ac:dyDescent="0.25">
      <c r="A13" t="s">
        <v>50</v>
      </c>
    </row>
    <row r="14" spans="1:7" x14ac:dyDescent="0.2">
      <c r="A14" s="5" t="s">
        <v>51</v>
      </c>
      <c r="B14" s="5" t="s">
        <v>52</v>
      </c>
      <c r="C14" s="5" t="s">
        <v>53</v>
      </c>
      <c r="D14" s="5" t="s">
        <v>54</v>
      </c>
      <c r="E14" s="5" t="s">
        <v>55</v>
      </c>
      <c r="F14" s="5" t="s">
        <v>56</v>
      </c>
      <c r="G14" s="5" t="s">
        <v>57</v>
      </c>
    </row>
    <row r="15" spans="1:7" x14ac:dyDescent="0.2">
      <c r="A15" s="3" t="s">
        <v>58</v>
      </c>
      <c r="B15" s="3">
        <v>520.47651515151529</v>
      </c>
      <c r="C15" s="3">
        <v>5</v>
      </c>
      <c r="D15" s="3">
        <v>104.09530303030306</v>
      </c>
      <c r="E15" s="3">
        <v>0.74508737224429478</v>
      </c>
      <c r="F15" s="3">
        <v>0.60124850441145683</v>
      </c>
      <c r="G15" s="3">
        <v>2.8524091649805809</v>
      </c>
    </row>
    <row r="16" spans="1:7" x14ac:dyDescent="0.2">
      <c r="A16" s="3" t="s">
        <v>59</v>
      </c>
      <c r="B16" s="3">
        <v>2235.3416666666667</v>
      </c>
      <c r="C16" s="3">
        <v>16</v>
      </c>
      <c r="D16" s="3">
        <v>139.70885416666667</v>
      </c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ht="13.5" thickBot="1" x14ac:dyDescent="0.25">
      <c r="A18" s="4" t="s">
        <v>60</v>
      </c>
      <c r="B18" s="4">
        <v>2755.818181818182</v>
      </c>
      <c r="C18" s="4">
        <v>21</v>
      </c>
      <c r="D18" s="4"/>
      <c r="E18" s="4"/>
      <c r="F18" s="4"/>
      <c r="G18" s="4"/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2.75" x14ac:dyDescent="0.2"/>
  <sheetData>
    <row r="1" spans="1:7" x14ac:dyDescent="0.2">
      <c r="A1" t="s">
        <v>37</v>
      </c>
    </row>
    <row r="3" spans="1:7" ht="13.5" thickBot="1" x14ac:dyDescent="0.25">
      <c r="A3" t="s">
        <v>38</v>
      </c>
    </row>
    <row r="4" spans="1:7" x14ac:dyDescent="0.2">
      <c r="A4" s="5" t="s">
        <v>39</v>
      </c>
      <c r="B4" s="5" t="s">
        <v>40</v>
      </c>
      <c r="C4" s="5" t="s">
        <v>41</v>
      </c>
      <c r="D4" s="5" t="s">
        <v>42</v>
      </c>
      <c r="E4" s="5" t="s">
        <v>43</v>
      </c>
    </row>
    <row r="5" spans="1:7" x14ac:dyDescent="0.2">
      <c r="A5" s="3" t="s">
        <v>44</v>
      </c>
      <c r="B5" s="3">
        <v>4</v>
      </c>
      <c r="C5" s="3">
        <v>259</v>
      </c>
      <c r="D5" s="3">
        <v>64.75</v>
      </c>
      <c r="E5" s="3">
        <v>6.25</v>
      </c>
    </row>
    <row r="6" spans="1:7" x14ac:dyDescent="0.2">
      <c r="A6" s="3" t="s">
        <v>45</v>
      </c>
      <c r="B6" s="3">
        <v>8</v>
      </c>
      <c r="C6" s="3">
        <v>558</v>
      </c>
      <c r="D6" s="3">
        <v>69.75</v>
      </c>
      <c r="E6" s="3">
        <v>23.071428571428573</v>
      </c>
    </row>
    <row r="7" spans="1:7" x14ac:dyDescent="0.2">
      <c r="A7" s="3" t="s">
        <v>46</v>
      </c>
      <c r="B7" s="3">
        <v>1</v>
      </c>
      <c r="C7" s="3">
        <v>66</v>
      </c>
      <c r="D7" s="3">
        <v>66</v>
      </c>
      <c r="E7" s="3" t="e">
        <v>#DIV/0!</v>
      </c>
    </row>
    <row r="8" spans="1:7" x14ac:dyDescent="0.2">
      <c r="A8" s="3" t="s">
        <v>47</v>
      </c>
      <c r="B8" s="3">
        <v>3</v>
      </c>
      <c r="C8" s="3">
        <v>193</v>
      </c>
      <c r="D8" s="3">
        <v>64.333333333333329</v>
      </c>
      <c r="E8" s="3">
        <v>0.33333333333303017</v>
      </c>
    </row>
    <row r="9" spans="1:7" x14ac:dyDescent="0.2">
      <c r="A9" s="3" t="s">
        <v>48</v>
      </c>
      <c r="B9" s="3">
        <v>1</v>
      </c>
      <c r="C9" s="3">
        <v>66</v>
      </c>
      <c r="D9" s="3">
        <v>66</v>
      </c>
      <c r="E9" s="3" t="e">
        <v>#DIV/0!</v>
      </c>
    </row>
    <row r="10" spans="1:7" ht="13.5" thickBot="1" x14ac:dyDescent="0.25">
      <c r="A10" s="4" t="s">
        <v>49</v>
      </c>
      <c r="B10" s="4">
        <v>4</v>
      </c>
      <c r="C10" s="4">
        <v>285</v>
      </c>
      <c r="D10" s="4">
        <v>71.25</v>
      </c>
      <c r="E10" s="4">
        <v>86.25</v>
      </c>
    </row>
    <row r="13" spans="1:7" ht="13.5" thickBot="1" x14ac:dyDescent="0.25">
      <c r="A13" t="s">
        <v>50</v>
      </c>
    </row>
    <row r="14" spans="1:7" x14ac:dyDescent="0.2">
      <c r="A14" s="5" t="s">
        <v>51</v>
      </c>
      <c r="B14" s="5" t="s">
        <v>52</v>
      </c>
      <c r="C14" s="5" t="s">
        <v>53</v>
      </c>
      <c r="D14" s="5" t="s">
        <v>54</v>
      </c>
      <c r="E14" s="5" t="s">
        <v>55</v>
      </c>
      <c r="F14" s="5" t="s">
        <v>56</v>
      </c>
      <c r="G14" s="5" t="s">
        <v>57</v>
      </c>
    </row>
    <row r="15" spans="1:7" x14ac:dyDescent="0.2">
      <c r="A15" s="3" t="s">
        <v>58</v>
      </c>
      <c r="B15" s="3">
        <v>157.28571428571433</v>
      </c>
      <c r="C15" s="3">
        <v>5</v>
      </c>
      <c r="D15" s="3">
        <v>31.457142857142866</v>
      </c>
      <c r="E15" s="3">
        <v>1.0732156395537749</v>
      </c>
      <c r="F15" s="3">
        <v>0.4136727708804202</v>
      </c>
      <c r="G15" s="3">
        <v>2.9012945361891829</v>
      </c>
    </row>
    <row r="16" spans="1:7" x14ac:dyDescent="0.2">
      <c r="A16" s="3" t="s">
        <v>59</v>
      </c>
      <c r="B16" s="3">
        <v>439.66666666666663</v>
      </c>
      <c r="C16" s="3">
        <v>15</v>
      </c>
      <c r="D16" s="3">
        <v>29.31111111111111</v>
      </c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ht="13.5" thickBot="1" x14ac:dyDescent="0.25">
      <c r="A18" s="4" t="s">
        <v>60</v>
      </c>
      <c r="B18" s="4">
        <v>596.95238095238096</v>
      </c>
      <c r="C18" s="4">
        <v>20</v>
      </c>
      <c r="D18" s="4"/>
      <c r="E18" s="4"/>
      <c r="F18" s="4"/>
      <c r="G18" s="4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2.75" x14ac:dyDescent="0.2"/>
  <sheetData>
    <row r="1" spans="1:7" x14ac:dyDescent="0.2">
      <c r="A1" t="s">
        <v>37</v>
      </c>
    </row>
    <row r="3" spans="1:7" ht="13.5" thickBot="1" x14ac:dyDescent="0.25">
      <c r="A3" t="s">
        <v>38</v>
      </c>
    </row>
    <row r="4" spans="1:7" x14ac:dyDescent="0.2">
      <c r="A4" s="5" t="s">
        <v>39</v>
      </c>
      <c r="B4" s="5" t="s">
        <v>40</v>
      </c>
      <c r="C4" s="5" t="s">
        <v>41</v>
      </c>
      <c r="D4" s="5" t="s">
        <v>42</v>
      </c>
      <c r="E4" s="5" t="s">
        <v>43</v>
      </c>
    </row>
    <row r="5" spans="1:7" x14ac:dyDescent="0.2">
      <c r="A5" s="3" t="s">
        <v>44</v>
      </c>
      <c r="B5" s="3">
        <v>4</v>
      </c>
      <c r="C5" s="3">
        <v>155</v>
      </c>
      <c r="D5" s="3">
        <v>38.75</v>
      </c>
      <c r="E5" s="3">
        <v>29.583333333333332</v>
      </c>
    </row>
    <row r="6" spans="1:7" x14ac:dyDescent="0.2">
      <c r="A6" s="3" t="s">
        <v>45</v>
      </c>
      <c r="B6" s="3">
        <v>8</v>
      </c>
      <c r="C6" s="3">
        <v>281</v>
      </c>
      <c r="D6" s="3">
        <v>35.125</v>
      </c>
      <c r="E6" s="3">
        <v>14.410714285714286</v>
      </c>
    </row>
    <row r="7" spans="1:7" x14ac:dyDescent="0.2">
      <c r="A7" s="3" t="s">
        <v>46</v>
      </c>
      <c r="B7" s="3">
        <v>1</v>
      </c>
      <c r="C7" s="3">
        <v>31</v>
      </c>
      <c r="D7" s="3">
        <v>31</v>
      </c>
      <c r="E7" s="3" t="e">
        <v>#DIV/0!</v>
      </c>
    </row>
    <row r="8" spans="1:7" x14ac:dyDescent="0.2">
      <c r="A8" s="3" t="s">
        <v>47</v>
      </c>
      <c r="B8" s="3">
        <v>3</v>
      </c>
      <c r="C8" s="3">
        <v>107</v>
      </c>
      <c r="D8" s="3">
        <v>35.666666666666664</v>
      </c>
      <c r="E8" s="3">
        <v>86.333333333333258</v>
      </c>
    </row>
    <row r="9" spans="1:7" x14ac:dyDescent="0.2">
      <c r="A9" s="3" t="s">
        <v>48</v>
      </c>
      <c r="B9" s="3">
        <v>1</v>
      </c>
      <c r="C9" s="3">
        <v>32</v>
      </c>
      <c r="D9" s="3">
        <v>32</v>
      </c>
      <c r="E9" s="3" t="e">
        <v>#DIV/0!</v>
      </c>
    </row>
    <row r="10" spans="1:7" ht="13.5" thickBot="1" x14ac:dyDescent="0.25">
      <c r="A10" s="4" t="s">
        <v>49</v>
      </c>
      <c r="B10" s="4">
        <v>4</v>
      </c>
      <c r="C10" s="4">
        <v>149</v>
      </c>
      <c r="D10" s="4">
        <v>37.25</v>
      </c>
      <c r="E10" s="4">
        <v>8.9166666666666661</v>
      </c>
    </row>
    <row r="13" spans="1:7" ht="13.5" thickBot="1" x14ac:dyDescent="0.25">
      <c r="A13" t="s">
        <v>50</v>
      </c>
    </row>
    <row r="14" spans="1:7" x14ac:dyDescent="0.2">
      <c r="A14" s="5" t="s">
        <v>51</v>
      </c>
      <c r="B14" s="5" t="s">
        <v>52</v>
      </c>
      <c r="C14" s="5" t="s">
        <v>53</v>
      </c>
      <c r="D14" s="5" t="s">
        <v>54</v>
      </c>
      <c r="E14" s="5" t="s">
        <v>55</v>
      </c>
      <c r="F14" s="5" t="s">
        <v>56</v>
      </c>
      <c r="G14" s="5" t="s">
        <v>57</v>
      </c>
    </row>
    <row r="15" spans="1:7" x14ac:dyDescent="0.2">
      <c r="A15" s="3" t="s">
        <v>58</v>
      </c>
      <c r="B15" s="3">
        <v>83.910714285714278</v>
      </c>
      <c r="C15" s="3">
        <v>5</v>
      </c>
      <c r="D15" s="3">
        <v>16.782142857142855</v>
      </c>
      <c r="E15" s="3">
        <v>0.64705702351627148</v>
      </c>
      <c r="F15" s="3">
        <v>0.6680393113687122</v>
      </c>
      <c r="G15" s="3">
        <v>2.9012945361891829</v>
      </c>
    </row>
    <row r="16" spans="1:7" x14ac:dyDescent="0.2">
      <c r="A16" s="3" t="s">
        <v>59</v>
      </c>
      <c r="B16" s="3">
        <v>389.04166666666669</v>
      </c>
      <c r="C16" s="3">
        <v>15</v>
      </c>
      <c r="D16" s="3">
        <v>25.936111111111114</v>
      </c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ht="13.5" thickBot="1" x14ac:dyDescent="0.25">
      <c r="A18" s="4" t="s">
        <v>60</v>
      </c>
      <c r="B18" s="4">
        <v>472.95238095238096</v>
      </c>
      <c r="C18" s="4">
        <v>20</v>
      </c>
      <c r="D18" s="4"/>
      <c r="E18" s="4"/>
      <c r="F18" s="4"/>
      <c r="G18" s="4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2" workbookViewId="0">
      <selection activeCell="H38" sqref="H37:H38"/>
    </sheetView>
  </sheetViews>
  <sheetFormatPr defaultRowHeight="12.75" x14ac:dyDescent="0.2"/>
  <sheetData>
    <row r="1" spans="1:7" x14ac:dyDescent="0.2">
      <c r="A1" t="s">
        <v>37</v>
      </c>
    </row>
    <row r="3" spans="1:7" ht="13.5" thickBot="1" x14ac:dyDescent="0.25">
      <c r="A3" t="s">
        <v>38</v>
      </c>
    </row>
    <row r="4" spans="1:7" x14ac:dyDescent="0.2">
      <c r="A4" s="5" t="s">
        <v>39</v>
      </c>
      <c r="B4" s="5" t="s">
        <v>40</v>
      </c>
      <c r="C4" s="5" t="s">
        <v>41</v>
      </c>
      <c r="D4" s="5" t="s">
        <v>42</v>
      </c>
      <c r="E4" s="5" t="s">
        <v>43</v>
      </c>
    </row>
    <row r="5" spans="1:7" x14ac:dyDescent="0.2">
      <c r="A5" s="3" t="s">
        <v>44</v>
      </c>
      <c r="B5" s="3">
        <v>4</v>
      </c>
      <c r="C5" s="3">
        <v>309</v>
      </c>
      <c r="D5" s="3">
        <v>77.25</v>
      </c>
      <c r="E5" s="3">
        <v>6.916666666666667</v>
      </c>
    </row>
    <row r="6" spans="1:7" x14ac:dyDescent="0.2">
      <c r="A6" s="3" t="s">
        <v>45</v>
      </c>
      <c r="B6" s="3">
        <v>8</v>
      </c>
      <c r="C6" s="3">
        <v>577</v>
      </c>
      <c r="D6" s="3">
        <v>72.125</v>
      </c>
      <c r="E6" s="3">
        <v>162.98214285714286</v>
      </c>
    </row>
    <row r="7" spans="1:7" x14ac:dyDescent="0.2">
      <c r="A7" s="3" t="s">
        <v>46</v>
      </c>
      <c r="B7" s="3">
        <v>1</v>
      </c>
      <c r="C7" s="3">
        <v>76</v>
      </c>
      <c r="D7" s="3">
        <v>76</v>
      </c>
      <c r="E7" s="3" t="e">
        <v>#DIV/0!</v>
      </c>
    </row>
    <row r="8" spans="1:7" x14ac:dyDescent="0.2">
      <c r="A8" s="3" t="s">
        <v>47</v>
      </c>
      <c r="B8" s="3">
        <v>3</v>
      </c>
      <c r="C8" s="3">
        <v>228</v>
      </c>
      <c r="D8" s="3">
        <v>76</v>
      </c>
      <c r="E8" s="3">
        <v>28</v>
      </c>
    </row>
    <row r="9" spans="1:7" x14ac:dyDescent="0.2">
      <c r="A9" s="3" t="s">
        <v>48</v>
      </c>
      <c r="B9" s="3">
        <v>1</v>
      </c>
      <c r="C9" s="3">
        <v>71</v>
      </c>
      <c r="D9" s="3">
        <v>71</v>
      </c>
      <c r="E9" s="3" t="e">
        <v>#DIV/0!</v>
      </c>
    </row>
    <row r="10" spans="1:7" ht="13.5" thickBot="1" x14ac:dyDescent="0.25">
      <c r="A10" s="4" t="s">
        <v>49</v>
      </c>
      <c r="B10" s="4">
        <v>4</v>
      </c>
      <c r="C10" s="4">
        <v>303</v>
      </c>
      <c r="D10" s="4">
        <v>75.75</v>
      </c>
      <c r="E10" s="4">
        <v>16.25</v>
      </c>
    </row>
    <row r="13" spans="1:7" ht="13.5" thickBot="1" x14ac:dyDescent="0.25">
      <c r="A13" t="s">
        <v>50</v>
      </c>
    </row>
    <row r="14" spans="1:7" x14ac:dyDescent="0.2">
      <c r="A14" s="5" t="s">
        <v>51</v>
      </c>
      <c r="B14" s="5" t="s">
        <v>52</v>
      </c>
      <c r="C14" s="5" t="s">
        <v>53</v>
      </c>
      <c r="D14" s="5" t="s">
        <v>54</v>
      </c>
      <c r="E14" s="5" t="s">
        <v>55</v>
      </c>
      <c r="F14" s="5" t="s">
        <v>56</v>
      </c>
      <c r="G14" s="5" t="s">
        <v>57</v>
      </c>
    </row>
    <row r="15" spans="1:7" x14ac:dyDescent="0.2">
      <c r="A15" s="3" t="s">
        <v>58</v>
      </c>
      <c r="B15" s="3">
        <v>102.86309523809405</v>
      </c>
      <c r="C15" s="3">
        <v>5</v>
      </c>
      <c r="D15" s="3">
        <v>20.572619047618808</v>
      </c>
      <c r="E15" s="3">
        <v>0.24367923064991187</v>
      </c>
      <c r="F15" s="3">
        <v>0.93660311698059795</v>
      </c>
      <c r="G15" s="3">
        <v>2.9012945361891829</v>
      </c>
    </row>
    <row r="16" spans="1:7" x14ac:dyDescent="0.2">
      <c r="A16" s="3" t="s">
        <v>59</v>
      </c>
      <c r="B16" s="3">
        <v>1266.375</v>
      </c>
      <c r="C16" s="3">
        <v>15</v>
      </c>
      <c r="D16" s="3">
        <v>84.424999999999997</v>
      </c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ht="13.5" thickBot="1" x14ac:dyDescent="0.25">
      <c r="A18" s="4" t="s">
        <v>60</v>
      </c>
      <c r="B18" s="4">
        <v>1369.238095238094</v>
      </c>
      <c r="C18" s="4">
        <v>20</v>
      </c>
      <c r="D18" s="4"/>
      <c r="E18" s="4"/>
      <c r="F18" s="4"/>
      <c r="G18" s="4"/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E18" sqref="E18"/>
    </sheetView>
  </sheetViews>
  <sheetFormatPr defaultColWidth="8.85546875" defaultRowHeight="12.75" x14ac:dyDescent="0.2"/>
  <cols>
    <col min="1" max="1" width="11.7109375" customWidth="1"/>
    <col min="2" max="3" width="5" customWidth="1"/>
    <col min="4" max="4" width="6.42578125" customWidth="1"/>
    <col min="5" max="5" width="7.42578125" customWidth="1"/>
    <col min="6" max="6" width="7.28515625" customWidth="1"/>
    <col min="7" max="7" width="6.7109375" customWidth="1"/>
  </cols>
  <sheetData>
    <row r="1" spans="1:21" x14ac:dyDescent="0.2">
      <c r="A1" s="1" t="s">
        <v>0</v>
      </c>
      <c r="B1" s="1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2">
      <c r="A2" s="1"/>
      <c r="B2" s="1"/>
      <c r="C2" s="1"/>
      <c r="D2" s="1"/>
      <c r="E2" s="1"/>
      <c r="F2" s="1"/>
      <c r="G2" s="1"/>
      <c r="I2" s="1">
        <v>273</v>
      </c>
      <c r="J2" s="1">
        <v>290</v>
      </c>
      <c r="K2" s="1">
        <v>286</v>
      </c>
      <c r="L2" s="1">
        <v>282</v>
      </c>
      <c r="M2" s="1">
        <v>277</v>
      </c>
      <c r="N2" s="1">
        <v>287</v>
      </c>
      <c r="P2" s="1">
        <v>46</v>
      </c>
      <c r="Q2" s="1">
        <v>35</v>
      </c>
      <c r="R2" s="1">
        <v>31</v>
      </c>
      <c r="S2" s="1">
        <v>40</v>
      </c>
      <c r="T2" s="1">
        <v>32</v>
      </c>
      <c r="U2" s="1">
        <v>34</v>
      </c>
    </row>
    <row r="3" spans="1:21" x14ac:dyDescent="0.2">
      <c r="A3" s="1" t="s">
        <v>20</v>
      </c>
      <c r="B3" s="1">
        <v>61</v>
      </c>
      <c r="C3" s="1">
        <v>11</v>
      </c>
      <c r="D3" s="1">
        <v>273</v>
      </c>
      <c r="E3" s="1">
        <v>66</v>
      </c>
      <c r="F3" s="1">
        <v>46</v>
      </c>
      <c r="G3" s="1">
        <v>81</v>
      </c>
      <c r="I3" s="1">
        <v>302</v>
      </c>
      <c r="J3" s="1">
        <v>252</v>
      </c>
      <c r="L3" s="1">
        <v>292</v>
      </c>
      <c r="N3" s="1">
        <v>285</v>
      </c>
      <c r="P3" s="1">
        <v>37</v>
      </c>
      <c r="Q3" s="1">
        <v>33</v>
      </c>
      <c r="S3" s="1">
        <v>42</v>
      </c>
      <c r="U3" s="1">
        <v>36</v>
      </c>
    </row>
    <row r="4" spans="1:21" x14ac:dyDescent="0.2">
      <c r="A4" s="1" t="s">
        <v>21</v>
      </c>
      <c r="B4" s="1">
        <v>67</v>
      </c>
      <c r="C4" s="1">
        <v>11</v>
      </c>
      <c r="D4" s="1">
        <v>302</v>
      </c>
      <c r="E4" s="1">
        <v>66</v>
      </c>
      <c r="F4" s="1">
        <v>37</v>
      </c>
      <c r="G4" s="1">
        <v>76</v>
      </c>
      <c r="I4" s="1">
        <v>278</v>
      </c>
      <c r="J4" s="1">
        <v>266</v>
      </c>
      <c r="L4" s="1">
        <v>279</v>
      </c>
      <c r="N4" s="1">
        <v>296</v>
      </c>
      <c r="P4" s="1">
        <v>33</v>
      </c>
      <c r="Q4" s="1">
        <v>34</v>
      </c>
      <c r="S4" s="1">
        <v>25</v>
      </c>
      <c r="U4" s="1">
        <v>41</v>
      </c>
    </row>
    <row r="5" spans="1:21" x14ac:dyDescent="0.2">
      <c r="A5" s="1" t="s">
        <v>22</v>
      </c>
      <c r="B5" s="1">
        <v>67</v>
      </c>
      <c r="C5" s="1">
        <v>11</v>
      </c>
      <c r="D5" s="1">
        <v>278</v>
      </c>
      <c r="E5" s="1">
        <v>61</v>
      </c>
      <c r="F5" s="1">
        <v>33</v>
      </c>
      <c r="G5" s="1">
        <v>77</v>
      </c>
      <c r="I5" s="1">
        <v>298</v>
      </c>
      <c r="J5" s="1">
        <v>280</v>
      </c>
      <c r="N5" s="1">
        <v>294</v>
      </c>
      <c r="P5" s="1">
        <v>39</v>
      </c>
      <c r="Q5" s="1">
        <v>32</v>
      </c>
      <c r="U5" s="1">
        <v>38</v>
      </c>
    </row>
    <row r="6" spans="1:21" x14ac:dyDescent="0.2">
      <c r="A6" s="1" t="s">
        <v>23</v>
      </c>
      <c r="B6" s="1">
        <v>67</v>
      </c>
      <c r="C6" s="1">
        <v>11</v>
      </c>
      <c r="D6" s="1">
        <v>298</v>
      </c>
      <c r="E6" s="1">
        <v>66</v>
      </c>
      <c r="F6" s="1">
        <v>39</v>
      </c>
      <c r="G6" s="1">
        <v>75</v>
      </c>
      <c r="I6" s="1">
        <v>290</v>
      </c>
      <c r="J6" s="1">
        <v>295</v>
      </c>
      <c r="Q6" s="1">
        <v>40</v>
      </c>
    </row>
    <row r="7" spans="1:21" x14ac:dyDescent="0.2">
      <c r="A7" s="1" t="s">
        <v>10</v>
      </c>
      <c r="B7" s="1">
        <v>4</v>
      </c>
      <c r="C7" s="1">
        <v>14</v>
      </c>
      <c r="D7" s="1">
        <v>290</v>
      </c>
      <c r="E7" s="1">
        <v>67</v>
      </c>
      <c r="F7" s="1">
        <v>35</v>
      </c>
      <c r="G7" s="1">
        <v>41</v>
      </c>
      <c r="J7" s="1">
        <v>276</v>
      </c>
      <c r="Q7" s="1">
        <v>32</v>
      </c>
    </row>
    <row r="8" spans="1:21" x14ac:dyDescent="0.2">
      <c r="A8" s="1" t="s">
        <v>11</v>
      </c>
      <c r="B8" s="1">
        <v>4</v>
      </c>
      <c r="C8" s="1">
        <v>14</v>
      </c>
      <c r="D8" s="1">
        <v>252</v>
      </c>
      <c r="E8" s="1">
        <v>65</v>
      </c>
      <c r="F8" s="1">
        <v>33</v>
      </c>
      <c r="G8" s="1">
        <v>75</v>
      </c>
      <c r="J8" s="1">
        <v>291</v>
      </c>
      <c r="Q8" s="1">
        <v>42</v>
      </c>
    </row>
    <row r="9" spans="1:21" x14ac:dyDescent="0.2">
      <c r="A9" s="1" t="s">
        <v>12</v>
      </c>
      <c r="B9" s="1">
        <v>4</v>
      </c>
      <c r="C9" s="1">
        <v>14</v>
      </c>
      <c r="D9" s="1">
        <v>266</v>
      </c>
      <c r="E9" s="1">
        <v>65</v>
      </c>
      <c r="F9" s="1">
        <v>34</v>
      </c>
      <c r="G9" s="1">
        <v>80</v>
      </c>
      <c r="J9" s="1">
        <v>281</v>
      </c>
      <c r="Q9" s="1">
        <v>33</v>
      </c>
    </row>
    <row r="10" spans="1:21" x14ac:dyDescent="0.2">
      <c r="A10" s="1" t="s">
        <v>13</v>
      </c>
      <c r="B10" s="1">
        <v>4</v>
      </c>
      <c r="C10" s="1">
        <v>14</v>
      </c>
      <c r="D10" s="1">
        <v>280</v>
      </c>
      <c r="E10" s="1">
        <v>69</v>
      </c>
      <c r="F10" s="1">
        <v>32</v>
      </c>
      <c r="G10" s="1">
        <v>75</v>
      </c>
    </row>
    <row r="11" spans="1:21" x14ac:dyDescent="0.2">
      <c r="A11" s="1" t="s">
        <v>14</v>
      </c>
      <c r="B11" s="1">
        <v>4</v>
      </c>
      <c r="C11" s="1">
        <v>14</v>
      </c>
      <c r="D11" s="1">
        <v>295</v>
      </c>
      <c r="E11" s="1">
        <v>70</v>
      </c>
      <c r="F11" s="1">
        <v>40</v>
      </c>
      <c r="G11" s="1">
        <v>80</v>
      </c>
    </row>
    <row r="12" spans="1:21" x14ac:dyDescent="0.2">
      <c r="A12" s="1" t="s">
        <v>15</v>
      </c>
      <c r="B12" s="1">
        <v>4</v>
      </c>
      <c r="C12" s="1">
        <v>14</v>
      </c>
      <c r="D12" s="1">
        <v>276</v>
      </c>
      <c r="E12" s="1">
        <v>80</v>
      </c>
      <c r="F12" s="1">
        <v>32</v>
      </c>
      <c r="G12" s="1">
        <v>76</v>
      </c>
      <c r="I12" t="s">
        <v>31</v>
      </c>
      <c r="J12" t="s">
        <v>32</v>
      </c>
      <c r="K12" t="s">
        <v>33</v>
      </c>
      <c r="L12" t="s">
        <v>34</v>
      </c>
      <c r="M12" t="s">
        <v>35</v>
      </c>
      <c r="N12" t="s">
        <v>36</v>
      </c>
      <c r="P12" t="s">
        <v>31</v>
      </c>
      <c r="Q12" t="s">
        <v>32</v>
      </c>
      <c r="R12" t="s">
        <v>33</v>
      </c>
      <c r="S12" t="s">
        <v>34</v>
      </c>
      <c r="T12" t="s">
        <v>35</v>
      </c>
      <c r="U12" t="s">
        <v>36</v>
      </c>
    </row>
    <row r="13" spans="1:21" x14ac:dyDescent="0.2">
      <c r="A13" s="1" t="s">
        <v>16</v>
      </c>
      <c r="B13" s="1">
        <v>4</v>
      </c>
      <c r="C13" s="1">
        <v>14</v>
      </c>
      <c r="D13" s="1">
        <v>291</v>
      </c>
      <c r="E13" s="1">
        <v>71</v>
      </c>
      <c r="F13" s="1">
        <v>42</v>
      </c>
      <c r="G13" s="1" t="s">
        <v>17</v>
      </c>
      <c r="I13" s="1">
        <v>66</v>
      </c>
      <c r="J13" s="1">
        <v>67</v>
      </c>
      <c r="K13" s="1">
        <v>66</v>
      </c>
      <c r="L13" s="1">
        <v>64</v>
      </c>
      <c r="M13" s="1">
        <v>66</v>
      </c>
      <c r="N13" s="1">
        <v>64</v>
      </c>
      <c r="P13" s="1">
        <v>81</v>
      </c>
      <c r="Q13" s="1">
        <v>41</v>
      </c>
      <c r="R13" s="1">
        <v>76</v>
      </c>
      <c r="S13" s="1">
        <v>82</v>
      </c>
      <c r="T13" s="1">
        <v>71</v>
      </c>
      <c r="U13" s="1">
        <v>70</v>
      </c>
    </row>
    <row r="14" spans="1:21" x14ac:dyDescent="0.2">
      <c r="A14" s="1" t="s">
        <v>11</v>
      </c>
      <c r="B14" s="1">
        <v>4</v>
      </c>
      <c r="C14" s="1">
        <v>14</v>
      </c>
      <c r="D14" s="1">
        <v>281</v>
      </c>
      <c r="E14" s="1">
        <v>71</v>
      </c>
      <c r="F14" s="1">
        <v>33</v>
      </c>
      <c r="G14" s="1">
        <v>75</v>
      </c>
      <c r="I14" s="1">
        <v>66</v>
      </c>
      <c r="J14" s="1">
        <v>65</v>
      </c>
      <c r="L14" s="1">
        <v>65</v>
      </c>
      <c r="N14" s="1">
        <v>63</v>
      </c>
      <c r="P14" s="1">
        <v>76</v>
      </c>
      <c r="Q14" s="1">
        <v>75</v>
      </c>
      <c r="S14" s="1">
        <v>74</v>
      </c>
      <c r="U14" s="1">
        <v>78</v>
      </c>
    </row>
    <row r="15" spans="1:21" x14ac:dyDescent="0.2">
      <c r="A15" s="1" t="s">
        <v>18</v>
      </c>
      <c r="B15" s="1">
        <v>13</v>
      </c>
      <c r="C15" s="1">
        <v>16</v>
      </c>
      <c r="D15" s="1">
        <v>286</v>
      </c>
      <c r="E15" s="1">
        <v>66</v>
      </c>
      <c r="F15" s="1">
        <v>31</v>
      </c>
      <c r="G15" s="1">
        <v>76</v>
      </c>
      <c r="I15" s="1">
        <v>61</v>
      </c>
      <c r="J15" s="1">
        <v>65</v>
      </c>
      <c r="L15" s="1">
        <v>64</v>
      </c>
      <c r="N15" s="1">
        <v>82</v>
      </c>
      <c r="P15" s="1">
        <v>77</v>
      </c>
      <c r="Q15" s="1">
        <v>80</v>
      </c>
      <c r="S15" s="1">
        <v>72</v>
      </c>
      <c r="U15" s="1">
        <v>79</v>
      </c>
    </row>
    <row r="16" spans="1:21" x14ac:dyDescent="0.2">
      <c r="A16" s="1" t="s">
        <v>7</v>
      </c>
      <c r="B16" s="1">
        <v>3</v>
      </c>
      <c r="C16" s="1">
        <v>18</v>
      </c>
      <c r="D16" s="1">
        <v>282</v>
      </c>
      <c r="E16" s="1">
        <v>64</v>
      </c>
      <c r="F16" s="1">
        <v>40</v>
      </c>
      <c r="G16" s="1">
        <v>82</v>
      </c>
      <c r="I16" s="1">
        <v>66</v>
      </c>
      <c r="J16" s="1">
        <v>69</v>
      </c>
      <c r="N16" s="1">
        <v>76</v>
      </c>
      <c r="P16" s="1">
        <v>75</v>
      </c>
      <c r="Q16" s="1">
        <v>75</v>
      </c>
      <c r="U16" s="1">
        <v>76</v>
      </c>
    </row>
    <row r="17" spans="1:17" x14ac:dyDescent="0.2">
      <c r="A17" s="1" t="s">
        <v>8</v>
      </c>
      <c r="B17" s="1">
        <v>3</v>
      </c>
      <c r="C17" s="1">
        <v>18</v>
      </c>
      <c r="D17" s="1">
        <v>292</v>
      </c>
      <c r="E17" s="1">
        <v>65</v>
      </c>
      <c r="F17" s="1">
        <v>42</v>
      </c>
      <c r="G17" s="1">
        <v>74</v>
      </c>
      <c r="J17" s="1">
        <v>70</v>
      </c>
      <c r="Q17" s="1">
        <v>80</v>
      </c>
    </row>
    <row r="18" spans="1:17" x14ac:dyDescent="0.2">
      <c r="A18" s="1" t="s">
        <v>9</v>
      </c>
      <c r="B18" s="1">
        <v>3</v>
      </c>
      <c r="C18" s="1">
        <v>18</v>
      </c>
      <c r="D18" s="1">
        <v>279</v>
      </c>
      <c r="E18" s="1">
        <v>64</v>
      </c>
      <c r="F18" s="1">
        <v>25</v>
      </c>
      <c r="G18" s="1">
        <v>72</v>
      </c>
      <c r="J18" s="1">
        <v>80</v>
      </c>
      <c r="Q18" s="1">
        <v>76</v>
      </c>
    </row>
    <row r="19" spans="1:17" x14ac:dyDescent="0.2">
      <c r="A19" s="1" t="s">
        <v>19</v>
      </c>
      <c r="B19" s="1">
        <v>60</v>
      </c>
      <c r="C19" s="1">
        <v>21</v>
      </c>
      <c r="D19" s="1">
        <v>277</v>
      </c>
      <c r="E19" s="1">
        <v>66</v>
      </c>
      <c r="F19" s="1">
        <v>32</v>
      </c>
      <c r="G19" s="1">
        <v>71</v>
      </c>
      <c r="J19" s="1">
        <v>71</v>
      </c>
      <c r="Q19" s="1">
        <v>75</v>
      </c>
    </row>
    <row r="20" spans="1:17" x14ac:dyDescent="0.2">
      <c r="A20" s="1" t="s">
        <v>24</v>
      </c>
      <c r="B20" s="1">
        <v>77</v>
      </c>
      <c r="C20" s="1">
        <v>35</v>
      </c>
      <c r="D20" s="1">
        <v>287</v>
      </c>
      <c r="E20" s="1">
        <v>64</v>
      </c>
      <c r="F20" s="1">
        <v>34</v>
      </c>
      <c r="G20" s="1">
        <v>70</v>
      </c>
      <c r="J20" s="1">
        <v>71</v>
      </c>
      <c r="Q20" s="1">
        <v>75</v>
      </c>
    </row>
    <row r="21" spans="1:17" x14ac:dyDescent="0.2">
      <c r="A21" s="1" t="s">
        <v>25</v>
      </c>
      <c r="B21" s="1">
        <v>77</v>
      </c>
      <c r="C21" s="1">
        <v>35</v>
      </c>
      <c r="D21" s="1">
        <v>285</v>
      </c>
      <c r="E21" s="1">
        <v>63</v>
      </c>
      <c r="F21" s="1">
        <v>36</v>
      </c>
      <c r="G21" s="1">
        <v>78</v>
      </c>
    </row>
    <row r="22" spans="1:17" x14ac:dyDescent="0.2">
      <c r="A22" s="1" t="s">
        <v>26</v>
      </c>
      <c r="B22" s="1">
        <v>77</v>
      </c>
      <c r="C22" s="1">
        <v>35</v>
      </c>
      <c r="D22" s="1">
        <v>296</v>
      </c>
      <c r="E22" s="1">
        <v>82</v>
      </c>
      <c r="F22" s="1">
        <v>41</v>
      </c>
      <c r="G22" s="1">
        <v>79</v>
      </c>
    </row>
    <row r="23" spans="1:17" x14ac:dyDescent="0.2">
      <c r="A23" s="1" t="s">
        <v>27</v>
      </c>
      <c r="B23" s="1">
        <v>77</v>
      </c>
      <c r="C23" s="1">
        <v>35</v>
      </c>
      <c r="D23" s="1">
        <v>294</v>
      </c>
      <c r="E23" s="1">
        <v>76</v>
      </c>
      <c r="F23" s="1">
        <v>38</v>
      </c>
      <c r="G23" s="1">
        <v>76</v>
      </c>
    </row>
    <row r="24" spans="1:17" x14ac:dyDescent="0.2">
      <c r="A24" s="1" t="s">
        <v>2</v>
      </c>
      <c r="B24" s="1">
        <v>1</v>
      </c>
      <c r="C24" s="1"/>
      <c r="D24" s="1">
        <v>298</v>
      </c>
      <c r="E24" s="1">
        <v>69</v>
      </c>
      <c r="F24" s="1">
        <v>41</v>
      </c>
      <c r="G24" s="1">
        <v>78</v>
      </c>
    </row>
    <row r="25" spans="1:17" x14ac:dyDescent="0.2">
      <c r="A25" s="1"/>
      <c r="B25" s="1"/>
      <c r="C25" s="1"/>
      <c r="D25" s="1"/>
      <c r="E25" s="1"/>
      <c r="F25" s="1"/>
      <c r="G25" s="1"/>
    </row>
    <row r="26" spans="1:17" x14ac:dyDescent="0.2">
      <c r="A26" s="1" t="s">
        <v>28</v>
      </c>
      <c r="B26" s="1"/>
      <c r="C26" s="1"/>
      <c r="D26" s="1">
        <f>AVERAGE(D3:D25)</f>
        <v>284.45454545454544</v>
      </c>
      <c r="E26" s="1">
        <f>AVERAGE(E3:E25)</f>
        <v>68</v>
      </c>
      <c r="F26" s="1">
        <f>AVERAGE(F3:F25)</f>
        <v>36.18181818181818</v>
      </c>
      <c r="G26" s="1">
        <f>AVERAGE(G3:G25)</f>
        <v>74.61904761904762</v>
      </c>
    </row>
    <row r="27" spans="1:17" x14ac:dyDescent="0.2">
      <c r="A27" s="1" t="s">
        <v>29</v>
      </c>
      <c r="B27" s="1"/>
      <c r="C27" s="1"/>
      <c r="D27" s="1">
        <f>STDEV(D3:D24)</f>
        <v>11.774578236212653</v>
      </c>
      <c r="E27" s="1">
        <f>STDEV(E3:E24)</f>
        <v>5.3363086938623105</v>
      </c>
      <c r="F27" s="1">
        <f>STDEV(F3:F24)</f>
        <v>4.8661744399120863</v>
      </c>
      <c r="G27" s="1">
        <f>STDEV(G3:G24)</f>
        <v>8.3094896983881679</v>
      </c>
    </row>
    <row r="28" spans="1:17" x14ac:dyDescent="0.2">
      <c r="A28" s="1" t="s">
        <v>30</v>
      </c>
      <c r="B28" s="1"/>
      <c r="C28" s="1"/>
      <c r="D28" s="1">
        <f>100*D27/D26</f>
        <v>4.1393531670929749</v>
      </c>
      <c r="E28" s="1">
        <f>100*E27/E26</f>
        <v>7.8475127850916335</v>
      </c>
      <c r="F28" s="1">
        <f>100*F27/F26</f>
        <v>13.449225838953003</v>
      </c>
      <c r="G28" s="1">
        <f>100*G27/G26</f>
        <v>11.135882812134749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25" sqref="F1:G25"/>
    </sheetView>
  </sheetViews>
  <sheetFormatPr defaultColWidth="8.85546875" defaultRowHeight="12.75" x14ac:dyDescent="0.2"/>
  <sheetData>
    <row r="1" spans="1:7" x14ac:dyDescent="0.2">
      <c r="A1" s="1">
        <v>11</v>
      </c>
      <c r="B1" s="1">
        <v>273</v>
      </c>
      <c r="C1" s="1">
        <v>66</v>
      </c>
      <c r="D1" s="1">
        <v>46</v>
      </c>
      <c r="E1">
        <f t="shared" ref="E1:E21" si="0">D1*C1</f>
        <v>3036</v>
      </c>
      <c r="F1" s="1">
        <v>11</v>
      </c>
      <c r="G1">
        <f t="shared" ref="G1:G21" si="1">E1/B1</f>
        <v>11.12087912087912</v>
      </c>
    </row>
    <row r="2" spans="1:7" x14ac:dyDescent="0.2">
      <c r="A2" s="1">
        <v>11</v>
      </c>
      <c r="B2" s="1">
        <v>302</v>
      </c>
      <c r="C2" s="1">
        <v>66</v>
      </c>
      <c r="D2" s="1">
        <v>37</v>
      </c>
      <c r="E2">
        <f t="shared" si="0"/>
        <v>2442</v>
      </c>
      <c r="F2" s="1">
        <v>11</v>
      </c>
      <c r="G2">
        <f t="shared" si="1"/>
        <v>8.0860927152317874</v>
      </c>
    </row>
    <row r="3" spans="1:7" x14ac:dyDescent="0.2">
      <c r="A3" s="1">
        <v>11</v>
      </c>
      <c r="B3" s="1">
        <v>278</v>
      </c>
      <c r="C3" s="1">
        <v>61</v>
      </c>
      <c r="D3" s="1">
        <v>33</v>
      </c>
      <c r="E3">
        <f t="shared" si="0"/>
        <v>2013</v>
      </c>
      <c r="F3" s="1">
        <v>11</v>
      </c>
      <c r="G3">
        <f t="shared" si="1"/>
        <v>7.2410071942446042</v>
      </c>
    </row>
    <row r="4" spans="1:7" x14ac:dyDescent="0.2">
      <c r="A4" s="1">
        <v>11</v>
      </c>
      <c r="B4" s="1">
        <v>298</v>
      </c>
      <c r="C4" s="1">
        <v>66</v>
      </c>
      <c r="D4" s="1">
        <v>39</v>
      </c>
      <c r="E4">
        <f t="shared" si="0"/>
        <v>2574</v>
      </c>
      <c r="F4" s="1">
        <v>11</v>
      </c>
      <c r="G4">
        <f t="shared" si="1"/>
        <v>8.6375838926174495</v>
      </c>
    </row>
    <row r="5" spans="1:7" x14ac:dyDescent="0.2">
      <c r="A5" s="1">
        <v>14</v>
      </c>
      <c r="B5" s="1">
        <v>290</v>
      </c>
      <c r="C5" s="1">
        <v>67</v>
      </c>
      <c r="D5" s="1">
        <v>35</v>
      </c>
      <c r="E5">
        <f t="shared" si="0"/>
        <v>2345</v>
      </c>
      <c r="F5" s="1">
        <v>14</v>
      </c>
      <c r="G5">
        <f t="shared" si="1"/>
        <v>8.0862068965517242</v>
      </c>
    </row>
    <row r="6" spans="1:7" x14ac:dyDescent="0.2">
      <c r="A6" s="1">
        <v>14</v>
      </c>
      <c r="B6" s="1">
        <v>282</v>
      </c>
      <c r="C6" s="1">
        <v>65</v>
      </c>
      <c r="D6" s="1">
        <v>33</v>
      </c>
      <c r="E6">
        <f t="shared" si="0"/>
        <v>2145</v>
      </c>
      <c r="F6" s="1">
        <v>14</v>
      </c>
      <c r="G6">
        <f t="shared" si="1"/>
        <v>7.6063829787234045</v>
      </c>
    </row>
    <row r="7" spans="1:7" x14ac:dyDescent="0.2">
      <c r="A7" s="1">
        <v>14</v>
      </c>
      <c r="B7" s="1">
        <v>286</v>
      </c>
      <c r="C7" s="1">
        <v>65</v>
      </c>
      <c r="D7" s="1">
        <v>34</v>
      </c>
      <c r="E7">
        <f t="shared" si="0"/>
        <v>2210</v>
      </c>
      <c r="F7" s="1">
        <v>14</v>
      </c>
      <c r="G7">
        <f t="shared" si="1"/>
        <v>7.7272727272727275</v>
      </c>
    </row>
    <row r="8" spans="1:7" x14ac:dyDescent="0.2">
      <c r="A8" s="1">
        <v>14</v>
      </c>
      <c r="B8" s="1">
        <v>280</v>
      </c>
      <c r="C8" s="1">
        <v>69</v>
      </c>
      <c r="D8" s="1">
        <v>32</v>
      </c>
      <c r="E8">
        <f t="shared" si="0"/>
        <v>2208</v>
      </c>
      <c r="F8" s="1">
        <v>14</v>
      </c>
      <c r="G8">
        <f t="shared" si="1"/>
        <v>7.8857142857142861</v>
      </c>
    </row>
    <row r="9" spans="1:7" x14ac:dyDescent="0.2">
      <c r="A9" s="1">
        <v>14</v>
      </c>
      <c r="B9" s="1">
        <v>295</v>
      </c>
      <c r="C9" s="1">
        <v>70</v>
      </c>
      <c r="D9" s="1">
        <v>40</v>
      </c>
      <c r="E9">
        <f t="shared" si="0"/>
        <v>2800</v>
      </c>
      <c r="F9" s="1">
        <v>14</v>
      </c>
      <c r="G9">
        <f t="shared" si="1"/>
        <v>9.4915254237288131</v>
      </c>
    </row>
    <row r="10" spans="1:7" x14ac:dyDescent="0.2">
      <c r="A10" s="1">
        <v>14</v>
      </c>
      <c r="B10" s="1">
        <v>276</v>
      </c>
      <c r="C10" s="1">
        <v>80</v>
      </c>
      <c r="D10" s="1">
        <v>32</v>
      </c>
      <c r="E10">
        <f t="shared" si="0"/>
        <v>2560</v>
      </c>
      <c r="F10" s="1">
        <v>14</v>
      </c>
      <c r="G10">
        <f t="shared" si="1"/>
        <v>9.27536231884058</v>
      </c>
    </row>
    <row r="11" spans="1:7" x14ac:dyDescent="0.2">
      <c r="A11" s="1">
        <v>14</v>
      </c>
      <c r="B11" s="1">
        <v>291</v>
      </c>
      <c r="C11" s="1">
        <v>71</v>
      </c>
      <c r="D11" s="1">
        <v>42</v>
      </c>
      <c r="E11">
        <f t="shared" si="0"/>
        <v>2982</v>
      </c>
      <c r="F11" s="1">
        <v>14</v>
      </c>
      <c r="G11">
        <f t="shared" si="1"/>
        <v>10.24742268041237</v>
      </c>
    </row>
    <row r="12" spans="1:7" x14ac:dyDescent="0.2">
      <c r="A12" s="1">
        <v>14</v>
      </c>
      <c r="B12" s="1">
        <v>281</v>
      </c>
      <c r="C12" s="1">
        <v>71</v>
      </c>
      <c r="D12" s="1">
        <v>33</v>
      </c>
      <c r="E12">
        <f t="shared" si="0"/>
        <v>2343</v>
      </c>
      <c r="F12" s="1">
        <v>14</v>
      </c>
      <c r="G12">
        <f t="shared" si="1"/>
        <v>8.3380782918149468</v>
      </c>
    </row>
    <row r="13" spans="1:7" x14ac:dyDescent="0.2">
      <c r="A13" s="1">
        <v>16</v>
      </c>
      <c r="B13" s="1">
        <v>286</v>
      </c>
      <c r="C13" s="1">
        <v>66</v>
      </c>
      <c r="D13" s="1">
        <v>31</v>
      </c>
      <c r="E13">
        <f t="shared" si="0"/>
        <v>2046</v>
      </c>
      <c r="F13" s="1">
        <v>16</v>
      </c>
      <c r="G13">
        <f t="shared" si="1"/>
        <v>7.1538461538461542</v>
      </c>
    </row>
    <row r="14" spans="1:7" x14ac:dyDescent="0.2">
      <c r="A14" s="1">
        <v>18</v>
      </c>
      <c r="B14" s="1">
        <v>282</v>
      </c>
      <c r="C14" s="1">
        <v>64</v>
      </c>
      <c r="D14" s="1">
        <v>40</v>
      </c>
      <c r="E14">
        <f>D14*C14</f>
        <v>2560</v>
      </c>
      <c r="F14" s="1">
        <v>18</v>
      </c>
      <c r="G14">
        <f>E14/B14</f>
        <v>9.0780141843971638</v>
      </c>
    </row>
    <row r="15" spans="1:7" x14ac:dyDescent="0.2">
      <c r="A15" s="1">
        <v>18</v>
      </c>
      <c r="B15" s="1">
        <v>292</v>
      </c>
      <c r="C15" s="1">
        <v>65</v>
      </c>
      <c r="D15" s="1">
        <v>42</v>
      </c>
      <c r="E15">
        <f t="shared" si="0"/>
        <v>2730</v>
      </c>
      <c r="F15" s="1">
        <v>18</v>
      </c>
      <c r="G15">
        <f t="shared" si="1"/>
        <v>9.3493150684931514</v>
      </c>
    </row>
    <row r="16" spans="1:7" x14ac:dyDescent="0.2">
      <c r="A16" s="1">
        <v>18</v>
      </c>
      <c r="B16" s="1">
        <v>279</v>
      </c>
      <c r="C16" s="1">
        <v>64</v>
      </c>
      <c r="D16" s="1">
        <v>45</v>
      </c>
      <c r="E16">
        <f t="shared" si="0"/>
        <v>2880</v>
      </c>
      <c r="F16" s="1">
        <v>18</v>
      </c>
      <c r="G16">
        <f t="shared" si="1"/>
        <v>10.32258064516129</v>
      </c>
    </row>
    <row r="17" spans="1:7" x14ac:dyDescent="0.2">
      <c r="A17" s="1">
        <v>21</v>
      </c>
      <c r="B17" s="1">
        <v>277</v>
      </c>
      <c r="C17" s="1">
        <v>66</v>
      </c>
      <c r="D17" s="1">
        <v>32</v>
      </c>
      <c r="E17">
        <f t="shared" si="0"/>
        <v>2112</v>
      </c>
      <c r="F17" s="1">
        <v>21</v>
      </c>
      <c r="G17">
        <f t="shared" si="1"/>
        <v>7.6245487364620939</v>
      </c>
    </row>
    <row r="18" spans="1:7" x14ac:dyDescent="0.2">
      <c r="A18" s="1">
        <v>35</v>
      </c>
      <c r="B18" s="1">
        <v>287</v>
      </c>
      <c r="C18" s="1">
        <v>64</v>
      </c>
      <c r="D18" s="1">
        <v>34</v>
      </c>
      <c r="E18">
        <f t="shared" si="0"/>
        <v>2176</v>
      </c>
      <c r="F18" s="1">
        <v>35</v>
      </c>
      <c r="G18">
        <f t="shared" si="1"/>
        <v>7.5818815331010452</v>
      </c>
    </row>
    <row r="19" spans="1:7" x14ac:dyDescent="0.2">
      <c r="A19" s="1">
        <v>35</v>
      </c>
      <c r="B19" s="1">
        <v>285</v>
      </c>
      <c r="C19" s="1">
        <v>63</v>
      </c>
      <c r="D19" s="1">
        <v>36</v>
      </c>
      <c r="E19">
        <f t="shared" si="0"/>
        <v>2268</v>
      </c>
      <c r="F19" s="1">
        <v>35</v>
      </c>
      <c r="G19">
        <f t="shared" si="1"/>
        <v>7.9578947368421051</v>
      </c>
    </row>
    <row r="20" spans="1:7" x14ac:dyDescent="0.2">
      <c r="A20" s="1">
        <v>35</v>
      </c>
      <c r="B20" s="1">
        <v>296</v>
      </c>
      <c r="C20" s="1">
        <v>82</v>
      </c>
      <c r="D20" s="1">
        <v>41</v>
      </c>
      <c r="E20">
        <f t="shared" si="0"/>
        <v>3362</v>
      </c>
      <c r="F20" s="1">
        <v>35</v>
      </c>
      <c r="G20">
        <f t="shared" si="1"/>
        <v>11.358108108108109</v>
      </c>
    </row>
    <row r="21" spans="1:7" x14ac:dyDescent="0.2">
      <c r="A21" s="1">
        <v>35</v>
      </c>
      <c r="B21" s="1">
        <v>294</v>
      </c>
      <c r="C21" s="1">
        <v>76</v>
      </c>
      <c r="D21" s="1">
        <v>38</v>
      </c>
      <c r="E21">
        <f t="shared" si="0"/>
        <v>2888</v>
      </c>
      <c r="F21" s="1">
        <v>35</v>
      </c>
      <c r="G21">
        <f t="shared" si="1"/>
        <v>9.8231292517006796</v>
      </c>
    </row>
    <row r="22" spans="1:7" x14ac:dyDescent="0.2">
      <c r="A22" s="2">
        <v>11</v>
      </c>
      <c r="B22">
        <f>AVERAGE(B1:B4)</f>
        <v>287.75</v>
      </c>
      <c r="F22" s="2">
        <v>11</v>
      </c>
      <c r="G22">
        <f>AVERAGE(G1:G4)</f>
        <v>8.7713907307432404</v>
      </c>
    </row>
    <row r="23" spans="1:7" x14ac:dyDescent="0.2">
      <c r="A23" s="2">
        <v>14</v>
      </c>
      <c r="B23">
        <f>AVERAGE(B5:B12)</f>
        <v>285.125</v>
      </c>
      <c r="F23" s="2">
        <v>14</v>
      </c>
      <c r="G23">
        <f>AVERAGE(G5:G12)</f>
        <v>8.5822457003823569</v>
      </c>
    </row>
    <row r="24" spans="1:7" x14ac:dyDescent="0.2">
      <c r="A24" s="2">
        <v>18</v>
      </c>
      <c r="B24">
        <f>AVERAGE(B14:B16)</f>
        <v>284.33333333333331</v>
      </c>
      <c r="F24" s="2">
        <v>18</v>
      </c>
      <c r="G24">
        <f>AVERAGE(G14:G16)</f>
        <v>9.5833032993505345</v>
      </c>
    </row>
    <row r="25" spans="1:7" x14ac:dyDescent="0.2">
      <c r="A25" s="2">
        <v>35</v>
      </c>
      <c r="B25">
        <f>AVERAGE(B18:B21)</f>
        <v>290.5</v>
      </c>
      <c r="F25" s="2">
        <v>35</v>
      </c>
      <c r="G25">
        <f>AVERAGE(G18:G21)</f>
        <v>9.1802534074379842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ANOVAlength</vt:lpstr>
      <vt:lpstr>ANOVAmidW</vt:lpstr>
      <vt:lpstr>ANOVAmidD</vt:lpstr>
      <vt:lpstr>ANOVAdistW</vt:lpstr>
      <vt:lpstr>Sheet1</vt:lpstr>
      <vt:lpstr>Sheet2</vt:lpstr>
      <vt:lpstr>Sheet3</vt:lpstr>
    </vt:vector>
  </TitlesOfParts>
  <Company>Occidental College 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prothero</dc:creator>
  <cp:lastModifiedBy>Syverson, Valerie</cp:lastModifiedBy>
  <cp:lastPrinted>2011-02-22T17:07:58Z</cp:lastPrinted>
  <dcterms:created xsi:type="dcterms:W3CDTF">2007-01-05T18:04:14Z</dcterms:created>
  <dcterms:modified xsi:type="dcterms:W3CDTF">2011-11-22T01:53:01Z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95652599</vt:i4>
  </property>
  <property fmtid="{D5CDD505-2E9C-101B-9397-08002B2CF9AE}" pid="3" name="_NewReviewCycle">
    <vt:lpwstr/>
  </property>
  <property fmtid="{D5CDD505-2E9C-101B-9397-08002B2CF9AE}" pid="4" name="_EmailSubject">
    <vt:lpwstr>sloths</vt:lpwstr>
  </property>
  <property fmtid="{D5CDD505-2E9C-101B-9397-08002B2CF9AE}" pid="5" name="_AuthorEmail">
    <vt:lpwstr>prothero@oxy.edu</vt:lpwstr>
  </property>
  <property fmtid="{D5CDD505-2E9C-101B-9397-08002B2CF9AE}" pid="6" name="_AuthorEmailDisplayName">
    <vt:lpwstr>Donald Prothero</vt:lpwstr>
  </property>
  <property fmtid="{D5CDD505-2E9C-101B-9397-08002B2CF9AE}" pid="7" name="_ReviewingToolsShownOnce">
    <vt:lpwstr/>
  </property>
</Properties>
</file>