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pod-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<sst xmlns="http://schemas.openxmlformats.org/spreadsheetml/2006/main" count="143" uniqueCount="120">
  <si>
    <t xml:space="preserve">Item</t>
  </si>
  <si>
    <t xml:space="preserve">Qty</t>
  </si>
  <si>
    <t xml:space="preserve">Reference(s)</t>
  </si>
  <si>
    <t xml:space="preserve">Value</t>
  </si>
  <si>
    <t xml:space="preserve">Footprint</t>
  </si>
  <si>
    <t xml:space="preserve">ESP32-WROOM-NEED</t>
  </si>
  <si>
    <t xml:space="preserve">LCSC</t>
  </si>
  <si>
    <t xml:space="preserve">Mfr. Part #</t>
  </si>
  <si>
    <t xml:space="preserve">Part Cost (500+)</t>
  </si>
  <si>
    <t xml:space="preserve">ESP32-S2 discrete cost</t>
  </si>
  <si>
    <t xml:space="preserve">ESP32-WROOM cost</t>
  </si>
  <si>
    <t xml:space="preserve">C1, C2</t>
  </si>
  <si>
    <t xml:space="preserve">3.3pF</t>
  </si>
  <si>
    <t xml:space="preserve">common:C_0805_2012Metric_Pad1.18x1.45mm_HandSolder</t>
  </si>
  <si>
    <t xml:space="preserve">C115631</t>
  </si>
  <si>
    <t xml:space="preserve">C0402C0G3R3C500NTB (0402)</t>
  </si>
  <si>
    <t xml:space="preserve">C3, C4, C11, C12, C19</t>
  </si>
  <si>
    <t xml:space="preserve">100nF</t>
  </si>
  <si>
    <t xml:space="preserve">C359190</t>
  </si>
  <si>
    <t xml:space="preserve">TCC0402X5R104M250AT (0402)</t>
  </si>
  <si>
    <t xml:space="preserve">C5, C6, C13</t>
  </si>
  <si>
    <t xml:space="preserve">10uF</t>
  </si>
  <si>
    <t xml:space="preserve">C15525</t>
  </si>
  <si>
    <t xml:space="preserve">CL05A106MQ5NUNC (0402)</t>
  </si>
  <si>
    <t xml:space="preserve">C7</t>
  </si>
  <si>
    <t xml:space="preserve">C8, C14, C16, C17, C18</t>
  </si>
  <si>
    <t xml:space="preserve">1uF</t>
  </si>
  <si>
    <t xml:space="preserve">C2887021</t>
  </si>
  <si>
    <t xml:space="preserve">TCC0402X5R105M6R3AT</t>
  </si>
  <si>
    <t xml:space="preserve">C9, C10</t>
  </si>
  <si>
    <t xml:space="preserve">26pF</t>
  </si>
  <si>
    <t xml:space="preserve">C696895</t>
  </si>
  <si>
    <t xml:space="preserve">TCC0402COG250K500AT (25pF, 0402)</t>
  </si>
  <si>
    <t xml:space="preserve">J1</t>
  </si>
  <si>
    <t xml:space="preserve">USB_C_USB2.0</t>
  </si>
  <si>
    <t xml:space="preserve">usb:TYPE-C-31-M-12</t>
  </si>
  <si>
    <t xml:space="preserve">C165948</t>
  </si>
  <si>
    <t xml:space="preserve">TYPE-C-31-M-12</t>
  </si>
  <si>
    <t xml:space="preserve">J2</t>
  </si>
  <si>
    <t xml:space="preserve">PROGRAM</t>
  </si>
  <si>
    <t xml:space="preserve">common:PinHeader_2x03_P2.54mm_Vertical</t>
  </si>
  <si>
    <t xml:space="preserve">N/A</t>
  </si>
  <si>
    <t xml:space="preserve">J3</t>
  </si>
  <si>
    <t xml:space="preserve">DEBUG</t>
  </si>
  <si>
    <t xml:space="preserve">common:PinHeader_2x05_P2.54mm_Vertical</t>
  </si>
  <si>
    <t xml:space="preserve">L1</t>
  </si>
  <si>
    <t xml:space="preserve">2.2nH</t>
  </si>
  <si>
    <t xml:space="preserve">common:L_0402_1005Metric_Pad0.77x0.64mm_HandSolder</t>
  </si>
  <si>
    <t xml:space="preserve">C963979</t>
  </si>
  <si>
    <t xml:space="preserve">HBLS1005-2N2S (0402)</t>
  </si>
  <si>
    <t xml:space="preserve">Q1</t>
  </si>
  <si>
    <t xml:space="preserve">S8050_J3Y</t>
  </si>
  <si>
    <t xml:space="preserve">common:SOT-23</t>
  </si>
  <si>
    <t xml:space="preserve">C364312</t>
  </si>
  <si>
    <t xml:space="preserve">S8050-J3Y</t>
  </si>
  <si>
    <t xml:space="preserve">R1, R2</t>
  </si>
  <si>
    <t xml:space="preserve">5K1</t>
  </si>
  <si>
    <t xml:space="preserve">common:R_0805_2012Metric_Pad1.20x1.40mm_HandSolder</t>
  </si>
  <si>
    <t xml:space="preserve">C2906948</t>
  </si>
  <si>
    <t xml:space="preserve">FRC0402J512 TS (0402)</t>
  </si>
  <si>
    <t xml:space="preserve">R6</t>
  </si>
  <si>
    <t xml:space="preserve">1K</t>
  </si>
  <si>
    <t xml:space="preserve">C2906899</t>
  </si>
  <si>
    <t xml:space="preserve">FRC0402J102 TS (0402)</t>
  </si>
  <si>
    <t xml:space="preserve">R8</t>
  </si>
  <si>
    <t xml:space="preserve">22R</t>
  </si>
  <si>
    <t xml:space="preserve">C2906914</t>
  </si>
  <si>
    <t xml:space="preserve">FRC0402J220 TS (0402)</t>
  </si>
  <si>
    <t xml:space="preserve">R9</t>
  </si>
  <si>
    <t xml:space="preserve">0R</t>
  </si>
  <si>
    <t xml:space="preserve">C2074089</t>
  </si>
  <si>
    <t xml:space="preserve">CRG0402ZR (0402)</t>
  </si>
  <si>
    <t xml:space="preserve">R10</t>
  </si>
  <si>
    <t xml:space="preserve">10K</t>
  </si>
  <si>
    <t xml:space="preserve">C2906885</t>
  </si>
  <si>
    <t xml:space="preserve">FRC0402J103 TS (0402)</t>
  </si>
  <si>
    <t xml:space="preserve">SW1</t>
  </si>
  <si>
    <t xml:space="preserve">BOOT</t>
  </si>
  <si>
    <t xml:space="preserve">gt-tc029x-hxxx-lxn:GT-TC092X-HXXX-LXN</t>
  </si>
  <si>
    <t xml:space="preserve">C843668</t>
  </si>
  <si>
    <t xml:space="preserve"> GT-TC029A-H025-L1N</t>
  </si>
  <si>
    <t xml:space="preserve">SW2</t>
  </si>
  <si>
    <t xml:space="preserve">EN</t>
  </si>
  <si>
    <t xml:space="preserve">U1</t>
  </si>
  <si>
    <t xml:space="preserve">bpod-touch</t>
  </si>
  <si>
    <t xml:space="preserve">bpod:bpod-touch</t>
  </si>
  <si>
    <t xml:space="preserve">U2</t>
  </si>
  <si>
    <t xml:space="preserve">bpod-outline</t>
  </si>
  <si>
    <t xml:space="preserve">bpod:bpod-outline</t>
  </si>
  <si>
    <t xml:space="preserve">U3</t>
  </si>
  <si>
    <t xml:space="preserve">st7735_1.8_tft_spi</t>
  </si>
  <si>
    <t xml:space="preserve">st7735:st7735_1.8_tft_spi</t>
  </si>
  <si>
    <t xml:space="preserve">U4</t>
  </si>
  <si>
    <t xml:space="preserve">AP2112K-3.3</t>
  </si>
  <si>
    <t xml:space="preserve">common:SOT-25-5</t>
  </si>
  <si>
    <t xml:space="preserve">C51118</t>
  </si>
  <si>
    <t xml:space="preserve">AP2112K-3.3TRG1</t>
  </si>
  <si>
    <t xml:space="preserve">U5</t>
  </si>
  <si>
    <t xml:space="preserve">ESP32-S2</t>
  </si>
  <si>
    <t xml:space="preserve">common:QFN-56-1EP_7x7mm_P0.4mm_EP5.6x5.6mm</t>
  </si>
  <si>
    <t xml:space="preserve">C529594</t>
  </si>
  <si>
    <t xml:space="preserve">U6</t>
  </si>
  <si>
    <t xml:space="preserve">FLASH</t>
  </si>
  <si>
    <t xml:space="preserve">common:SOIC-8-1EP_3.9x4.9mm_P1.27mm_EP2.29x3mm</t>
  </si>
  <si>
    <t xml:space="preserve">C1352414</t>
  </si>
  <si>
    <t xml:space="preserve">AT25SF321B-SHB-B</t>
  </si>
  <si>
    <t xml:space="preserve">U7</t>
  </si>
  <si>
    <t xml:space="preserve">PSRAM</t>
  </si>
  <si>
    <t xml:space="preserve">U8</t>
  </si>
  <si>
    <t xml:space="preserve">Antenna</t>
  </si>
  <si>
    <t xml:space="preserve">espressif:ESPRESSIF_ESP32_MIFA_2.4GHz_Right</t>
  </si>
  <si>
    <t xml:space="preserve">Y1</t>
  </si>
  <si>
    <t xml:space="preserve">CRYSTAL</t>
  </si>
  <si>
    <t xml:space="preserve">common:Crystal_SMD_3225-4Pin_3.2x2.5mm_HandSoldering</t>
  </si>
  <si>
    <t xml:space="preserve">C9010</t>
  </si>
  <si>
    <t xml:space="preserve">X322540MPB4SI</t>
  </si>
  <si>
    <t xml:space="preserve">ESP-32 (in a can)</t>
  </si>
  <si>
    <t xml:space="preserve">C967026</t>
  </si>
  <si>
    <t xml:space="preserve">ESP32-S2-WROOM-I-N4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</si>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</sst>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00;[RED]\-[$$-C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35" activeCellId="0" sqref="J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4"/>
    <col collapsed="false" customWidth="true" hidden="false" outlineLevel="0" max="2" min="2" style="1" width="4.29"/>
    <col collapsed="false" customWidth="true" hidden="false" outlineLevel="0" max="3" min="3" style="1" width="21.05"/>
    <col collapsed="false" customWidth="true" hidden="false" outlineLevel="0" max="4" min="4" style="1" width="20.78"/>
    <col collapsed="false" customWidth="true" hidden="false" outlineLevel="0" max="5" min="5" style="1" width="51.52"/>
    <col collapsed="false" customWidth="true" hidden="false" outlineLevel="0" max="6" min="6" style="1" width="6.68"/>
    <col collapsed="false" customWidth="true" hidden="false" outlineLevel="0" max="8" min="8" style="1" width="34.47"/>
    <col collapsed="false" customWidth="true" hidden="false" outlineLevel="0" max="9" min="9" style="2" width="14.85"/>
    <col collapsed="false" customWidth="true" hidden="false" outlineLevel="0" max="10" min="10" style="2" width="20.72"/>
    <col collapsed="false" customWidth="true" hidden="false" outlineLevel="0" max="11" min="11" style="2" width="19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s">
        <v>11</v>
      </c>
      <c r="D2" s="1" t="s">
        <v>12</v>
      </c>
      <c r="E2" s="1" t="s">
        <v>13</v>
      </c>
      <c r="F2" s="1" t="n">
        <v>0</v>
      </c>
      <c r="G2" s="1" t="s">
        <v>14</v>
      </c>
      <c r="H2" s="1" t="s">
        <v>15</v>
      </c>
      <c r="I2" s="2" t="n">
        <v>0.0012</v>
      </c>
      <c r="J2" s="2" t="n">
        <f aca="false">B2*I2</f>
        <v>0.0024</v>
      </c>
      <c r="K2" s="2" t="n">
        <f aca="false">J2*F2</f>
        <v>0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s">
        <v>16</v>
      </c>
      <c r="D3" s="1" t="s">
        <v>17</v>
      </c>
      <c r="E3" s="1" t="s">
        <v>13</v>
      </c>
      <c r="F3" s="1" t="n">
        <f aca="false">(0+0+1+0+0)/5</f>
        <v>0.2</v>
      </c>
      <c r="G3" s="1" t="s">
        <v>18</v>
      </c>
      <c r="H3" s="1" t="s">
        <v>19</v>
      </c>
      <c r="I3" s="2" t="n">
        <v>0.0012</v>
      </c>
      <c r="J3" s="2" t="n">
        <f aca="false">B3*I3</f>
        <v>0.006</v>
      </c>
      <c r="K3" s="2" t="n">
        <f aca="false">J3*F3</f>
        <v>0.0012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s">
        <v>20</v>
      </c>
      <c r="D4" s="1" t="s">
        <v>21</v>
      </c>
      <c r="E4" s="1" t="s">
        <v>13</v>
      </c>
      <c r="F4" s="1" t="n">
        <f aca="false">(1+1+0)/3</f>
        <v>0.666666666666667</v>
      </c>
      <c r="G4" s="1" t="s">
        <v>22</v>
      </c>
      <c r="H4" s="1" t="s">
        <v>23</v>
      </c>
      <c r="I4" s="2" t="n">
        <v>0.0078</v>
      </c>
      <c r="J4" s="2" t="n">
        <f aca="false">B4*I4</f>
        <v>0.0234</v>
      </c>
      <c r="K4" s="2" t="n">
        <f aca="false">J4*F4</f>
        <v>0.0156</v>
      </c>
    </row>
    <row r="5" customFormat="false" ht="12.8" hidden="false" customHeight="false" outlineLevel="0" collapsed="false">
      <c r="A5" s="1" t="n">
        <v>4</v>
      </c>
      <c r="B5" s="1" t="n">
        <v>1</v>
      </c>
      <c r="C5" s="1" t="s">
        <v>24</v>
      </c>
      <c r="D5" s="1" t="s">
        <v>17</v>
      </c>
      <c r="E5" s="1" t="s">
        <v>13</v>
      </c>
      <c r="F5" s="1" t="n">
        <v>0</v>
      </c>
      <c r="G5" s="3" t="s">
        <v>18</v>
      </c>
      <c r="H5" s="3" t="s">
        <v>19</v>
      </c>
      <c r="I5" s="2" t="n">
        <v>0.0012</v>
      </c>
      <c r="J5" s="2" t="n">
        <f aca="false">B5*I5</f>
        <v>0.0012</v>
      </c>
      <c r="K5" s="2" t="n">
        <f aca="false">J5*F5</f>
        <v>0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s">
        <v>25</v>
      </c>
      <c r="D6" s="1" t="s">
        <v>26</v>
      </c>
      <c r="E6" s="1" t="s">
        <v>13</v>
      </c>
      <c r="F6" s="1" t="n">
        <v>0</v>
      </c>
      <c r="G6" s="1" t="s">
        <v>27</v>
      </c>
      <c r="H6" s="1" t="s">
        <v>28</v>
      </c>
      <c r="I6" s="2" t="n">
        <v>0.0022</v>
      </c>
      <c r="J6" s="2" t="n">
        <f aca="false">B6*I6</f>
        <v>0.011</v>
      </c>
      <c r="K6" s="2" t="n">
        <f aca="false">J6*F6</f>
        <v>0</v>
      </c>
    </row>
    <row r="7" customFormat="false" ht="12.8" hidden="false" customHeight="false" outlineLevel="0" collapsed="false">
      <c r="A7" s="1" t="n">
        <v>6</v>
      </c>
      <c r="B7" s="1" t="n">
        <v>2</v>
      </c>
      <c r="C7" s="1" t="s">
        <v>29</v>
      </c>
      <c r="D7" s="1" t="s">
        <v>30</v>
      </c>
      <c r="E7" s="1" t="s">
        <v>13</v>
      </c>
      <c r="F7" s="1" t="n">
        <v>0</v>
      </c>
      <c r="G7" s="1" t="s">
        <v>31</v>
      </c>
      <c r="H7" s="1" t="s">
        <v>32</v>
      </c>
      <c r="I7" s="2" t="n">
        <v>0.0016</v>
      </c>
      <c r="J7" s="2" t="n">
        <f aca="false">B7*I7</f>
        <v>0.0032</v>
      </c>
      <c r="K7" s="2" t="n">
        <f aca="false">J7*F7</f>
        <v>0</v>
      </c>
    </row>
    <row r="8" customFormat="false" ht="12.8" hidden="false" customHeight="false" outlineLevel="0" collapsed="false">
      <c r="A8" s="1" t="n">
        <v>7</v>
      </c>
      <c r="B8" s="1" t="n">
        <v>1</v>
      </c>
      <c r="C8" s="1" t="s">
        <v>33</v>
      </c>
      <c r="D8" s="1" t="s">
        <v>34</v>
      </c>
      <c r="E8" s="1" t="s">
        <v>35</v>
      </c>
      <c r="F8" s="1" t="n">
        <v>1</v>
      </c>
      <c r="G8" s="1" t="s">
        <v>36</v>
      </c>
      <c r="H8" s="1" t="s">
        <v>37</v>
      </c>
      <c r="I8" s="2" t="n">
        <v>0.2339</v>
      </c>
      <c r="J8" s="2" t="n">
        <f aca="false">B8*I8</f>
        <v>0.2339</v>
      </c>
      <c r="K8" s="2" t="n">
        <f aca="false">J8*F8</f>
        <v>0.2339</v>
      </c>
    </row>
    <row r="9" customFormat="false" ht="12.8" hidden="false" customHeight="false" outlineLevel="0" collapsed="false">
      <c r="A9" s="1" t="n">
        <v>8</v>
      </c>
      <c r="B9" s="1" t="n">
        <v>1</v>
      </c>
      <c r="C9" s="1" t="s">
        <v>38</v>
      </c>
      <c r="D9" s="1" t="s">
        <v>39</v>
      </c>
      <c r="E9" s="1" t="s">
        <v>40</v>
      </c>
      <c r="F9" s="1" t="n">
        <v>1</v>
      </c>
      <c r="G9" s="1" t="s">
        <v>41</v>
      </c>
      <c r="J9" s="2" t="n">
        <f aca="false">B9*I9</f>
        <v>0</v>
      </c>
      <c r="K9" s="2" t="n">
        <f aca="false">J9*F9</f>
        <v>0</v>
      </c>
    </row>
    <row r="10" customFormat="false" ht="12.8" hidden="false" customHeight="false" outlineLevel="0" collapsed="false">
      <c r="A10" s="1" t="n">
        <v>9</v>
      </c>
      <c r="B10" s="1" t="n">
        <v>1</v>
      </c>
      <c r="C10" s="1" t="s">
        <v>42</v>
      </c>
      <c r="D10" s="1" t="s">
        <v>43</v>
      </c>
      <c r="E10" s="1" t="s">
        <v>44</v>
      </c>
      <c r="F10" s="1" t="n">
        <v>1</v>
      </c>
      <c r="G10" s="3" t="s">
        <v>41</v>
      </c>
      <c r="J10" s="2" t="n">
        <f aca="false">B10*I10</f>
        <v>0</v>
      </c>
      <c r="K10" s="2" t="n">
        <f aca="false">J10*F10</f>
        <v>0</v>
      </c>
    </row>
    <row r="11" customFormat="false" ht="12.8" hidden="false" customHeight="false" outlineLevel="0" collapsed="false">
      <c r="A11" s="1" t="n">
        <v>10</v>
      </c>
      <c r="B11" s="1" t="n">
        <v>1</v>
      </c>
      <c r="C11" s="1" t="s">
        <v>45</v>
      </c>
      <c r="D11" s="1" t="s">
        <v>46</v>
      </c>
      <c r="E11" s="1" t="s">
        <v>47</v>
      </c>
      <c r="F11" s="1" t="n">
        <v>0</v>
      </c>
      <c r="G11" s="1" t="s">
        <v>48</v>
      </c>
      <c r="H11" s="1" t="s">
        <v>49</v>
      </c>
      <c r="I11" s="2" t="n">
        <v>0.0027</v>
      </c>
      <c r="J11" s="2" t="n">
        <f aca="false">B11*I11</f>
        <v>0.0027</v>
      </c>
      <c r="K11" s="2" t="n">
        <f aca="false">J11*F11</f>
        <v>0</v>
      </c>
    </row>
    <row r="12" customFormat="false" ht="12.8" hidden="false" customHeight="false" outlineLevel="0" collapsed="false">
      <c r="A12" s="1" t="n">
        <v>11</v>
      </c>
      <c r="B12" s="1" t="n">
        <v>1</v>
      </c>
      <c r="C12" s="1" t="s">
        <v>50</v>
      </c>
      <c r="D12" s="1" t="s">
        <v>51</v>
      </c>
      <c r="E12" s="1" t="s">
        <v>52</v>
      </c>
      <c r="F12" s="1" t="n">
        <v>1</v>
      </c>
      <c r="G12" s="1" t="s">
        <v>53</v>
      </c>
      <c r="H12" s="3" t="s">
        <v>54</v>
      </c>
      <c r="I12" s="2" t="n">
        <v>0.0122</v>
      </c>
      <c r="J12" s="2" t="n">
        <f aca="false">B12*I12</f>
        <v>0.0122</v>
      </c>
      <c r="K12" s="2" t="n">
        <f aca="false">J12*F12</f>
        <v>0.0122</v>
      </c>
    </row>
    <row r="13" customFormat="false" ht="12.8" hidden="false" customHeight="false" outlineLevel="0" collapsed="false">
      <c r="A13" s="1" t="n">
        <v>12</v>
      </c>
      <c r="B13" s="1" t="n">
        <v>2</v>
      </c>
      <c r="C13" s="1" t="s">
        <v>55</v>
      </c>
      <c r="D13" s="1" t="s">
        <v>56</v>
      </c>
      <c r="E13" s="1" t="s">
        <v>57</v>
      </c>
      <c r="F13" s="1" t="n">
        <v>1</v>
      </c>
      <c r="G13" s="1" t="s">
        <v>58</v>
      </c>
      <c r="H13" s="3" t="s">
        <v>59</v>
      </c>
      <c r="I13" s="2" t="n">
        <v>0.0006</v>
      </c>
      <c r="J13" s="2" t="n">
        <f aca="false">B13*I13</f>
        <v>0.0012</v>
      </c>
      <c r="K13" s="2" t="n">
        <f aca="false">J13*F13</f>
        <v>0.0012</v>
      </c>
    </row>
    <row r="14" customFormat="false" ht="12.8" hidden="false" customHeight="false" outlineLevel="0" collapsed="false">
      <c r="A14" s="1" t="n">
        <v>13</v>
      </c>
      <c r="B14" s="1" t="n">
        <v>1</v>
      </c>
      <c r="C14" s="1" t="s">
        <v>60</v>
      </c>
      <c r="D14" s="1" t="s">
        <v>61</v>
      </c>
      <c r="E14" s="1" t="s">
        <v>57</v>
      </c>
      <c r="F14" s="1" t="n">
        <v>1</v>
      </c>
      <c r="G14" s="1" t="s">
        <v>62</v>
      </c>
      <c r="H14" s="1" t="s">
        <v>63</v>
      </c>
      <c r="I14" s="2" t="n">
        <v>0.0006</v>
      </c>
      <c r="J14" s="2" t="n">
        <f aca="false">B14*I14</f>
        <v>0.0006</v>
      </c>
      <c r="K14" s="2" t="n">
        <f aca="false">J14*F14</f>
        <v>0.0006</v>
      </c>
    </row>
    <row r="15" customFormat="false" ht="12.8" hidden="false" customHeight="false" outlineLevel="0" collapsed="false">
      <c r="A15" s="1" t="n">
        <v>14</v>
      </c>
      <c r="B15" s="1" t="n">
        <v>1</v>
      </c>
      <c r="C15" s="1" t="s">
        <v>64</v>
      </c>
      <c r="D15" s="1" t="s">
        <v>65</v>
      </c>
      <c r="E15" s="1" t="s">
        <v>57</v>
      </c>
      <c r="F15" s="1" t="n">
        <v>1</v>
      </c>
      <c r="G15" s="1" t="s">
        <v>66</v>
      </c>
      <c r="H15" s="1" t="s">
        <v>67</v>
      </c>
      <c r="I15" s="2" t="n">
        <v>0.0006</v>
      </c>
      <c r="J15" s="2" t="n">
        <f aca="false">B15*I15</f>
        <v>0.0006</v>
      </c>
      <c r="K15" s="2" t="n">
        <f aca="false">J15*F15</f>
        <v>0.0006</v>
      </c>
    </row>
    <row r="16" customFormat="false" ht="12.8" hidden="false" customHeight="false" outlineLevel="0" collapsed="false">
      <c r="A16" s="1" t="n">
        <v>15</v>
      </c>
      <c r="B16" s="1" t="n">
        <v>1</v>
      </c>
      <c r="C16" s="1" t="s">
        <v>68</v>
      </c>
      <c r="D16" s="1" t="s">
        <v>69</v>
      </c>
      <c r="E16" s="1" t="s">
        <v>57</v>
      </c>
      <c r="F16" s="1" t="n">
        <v>0</v>
      </c>
      <c r="G16" s="1" t="s">
        <v>70</v>
      </c>
      <c r="H16" s="1" t="s">
        <v>71</v>
      </c>
      <c r="I16" s="2" t="n">
        <v>0.0012</v>
      </c>
      <c r="J16" s="2" t="n">
        <f aca="false">B16*I16</f>
        <v>0.0012</v>
      </c>
      <c r="K16" s="2" t="n">
        <f aca="false">J16*F16</f>
        <v>0</v>
      </c>
    </row>
    <row r="17" customFormat="false" ht="12.8" hidden="false" customHeight="false" outlineLevel="0" collapsed="false">
      <c r="A17" s="1" t="n">
        <v>16</v>
      </c>
      <c r="B17" s="1" t="n">
        <v>1</v>
      </c>
      <c r="C17" s="1" t="s">
        <v>72</v>
      </c>
      <c r="D17" s="1" t="s">
        <v>73</v>
      </c>
      <c r="E17" s="1" t="s">
        <v>57</v>
      </c>
      <c r="F17" s="1" t="n">
        <v>1</v>
      </c>
      <c r="G17" s="1" t="s">
        <v>74</v>
      </c>
      <c r="H17" s="3" t="s">
        <v>75</v>
      </c>
      <c r="I17" s="2" t="n">
        <v>0.0006</v>
      </c>
      <c r="J17" s="2" t="n">
        <f aca="false">B17*I17</f>
        <v>0.0006</v>
      </c>
      <c r="K17" s="2" t="n">
        <f aca="false">J17*F17</f>
        <v>0.0006</v>
      </c>
    </row>
    <row r="18" customFormat="false" ht="12.8" hidden="false" customHeight="false" outlineLevel="0" collapsed="false">
      <c r="A18" s="1" t="n">
        <v>17</v>
      </c>
      <c r="B18" s="1" t="n">
        <v>1</v>
      </c>
      <c r="C18" s="1" t="s">
        <v>76</v>
      </c>
      <c r="D18" s="1" t="s">
        <v>77</v>
      </c>
      <c r="E18" s="1" t="s">
        <v>78</v>
      </c>
      <c r="F18" s="1" t="n">
        <v>1</v>
      </c>
      <c r="G18" s="1" t="s">
        <v>79</v>
      </c>
      <c r="H18" s="3" t="s">
        <v>80</v>
      </c>
      <c r="I18" s="2" t="n">
        <v>0.0635</v>
      </c>
      <c r="J18" s="2" t="n">
        <f aca="false">B18*I18</f>
        <v>0.0635</v>
      </c>
      <c r="K18" s="2" t="n">
        <f aca="false">J18*F18</f>
        <v>0.0635</v>
      </c>
    </row>
    <row r="19" customFormat="false" ht="12.8" hidden="false" customHeight="false" outlineLevel="0" collapsed="false">
      <c r="A19" s="1" t="n">
        <v>18</v>
      </c>
      <c r="B19" s="1" t="n">
        <v>1</v>
      </c>
      <c r="C19" s="1" t="s">
        <v>81</v>
      </c>
      <c r="D19" s="1" t="s">
        <v>82</v>
      </c>
      <c r="E19" s="1" t="s">
        <v>78</v>
      </c>
      <c r="F19" s="1" t="n">
        <v>1</v>
      </c>
      <c r="G19" s="1" t="s">
        <v>79</v>
      </c>
      <c r="H19" s="3" t="s">
        <v>80</v>
      </c>
      <c r="I19" s="2" t="n">
        <v>0.0635</v>
      </c>
      <c r="J19" s="2" t="n">
        <f aca="false">B19*I19</f>
        <v>0.0635</v>
      </c>
      <c r="K19" s="2" t="n">
        <f aca="false">J19*F19</f>
        <v>0.0635</v>
      </c>
    </row>
    <row r="20" customFormat="false" ht="12.8" hidden="false" customHeight="false" outlineLevel="0" collapsed="false">
      <c r="A20" s="1" t="n">
        <v>19</v>
      </c>
      <c r="B20" s="1" t="n">
        <v>1</v>
      </c>
      <c r="C20" s="1" t="s">
        <v>83</v>
      </c>
      <c r="D20" s="1" t="s">
        <v>84</v>
      </c>
      <c r="E20" s="1" t="s">
        <v>85</v>
      </c>
      <c r="F20" s="1" t="n">
        <v>1</v>
      </c>
      <c r="G20" s="3" t="s">
        <v>41</v>
      </c>
      <c r="J20" s="2" t="n">
        <f aca="false">B20*I20</f>
        <v>0</v>
      </c>
      <c r="K20" s="2" t="n">
        <f aca="false">J20*F20</f>
        <v>0</v>
      </c>
    </row>
    <row r="21" customFormat="false" ht="12.8" hidden="false" customHeight="false" outlineLevel="0" collapsed="false">
      <c r="A21" s="1" t="n">
        <v>20</v>
      </c>
      <c r="B21" s="1" t="n">
        <v>1</v>
      </c>
      <c r="C21" s="1" t="s">
        <v>86</v>
      </c>
      <c r="D21" s="1" t="s">
        <v>87</v>
      </c>
      <c r="E21" s="1" t="s">
        <v>88</v>
      </c>
      <c r="F21" s="1" t="n">
        <v>1</v>
      </c>
      <c r="G21" s="3" t="s">
        <v>41</v>
      </c>
      <c r="J21" s="2" t="n">
        <f aca="false">B21*I21</f>
        <v>0</v>
      </c>
      <c r="K21" s="2" t="n">
        <f aca="false">J21*F21</f>
        <v>0</v>
      </c>
    </row>
    <row r="22" customFormat="false" ht="12.8" hidden="false" customHeight="false" outlineLevel="0" collapsed="false">
      <c r="A22" s="1" t="n">
        <v>21</v>
      </c>
      <c r="B22" s="1" t="n">
        <v>1</v>
      </c>
      <c r="C22" s="1" t="s">
        <v>89</v>
      </c>
      <c r="D22" s="1" t="s">
        <v>90</v>
      </c>
      <c r="E22" s="1" t="s">
        <v>91</v>
      </c>
      <c r="F22" s="1" t="n">
        <v>1</v>
      </c>
      <c r="G22" s="3" t="s">
        <v>41</v>
      </c>
      <c r="J22" s="2" t="n">
        <f aca="false">B22*I22</f>
        <v>0</v>
      </c>
      <c r="K22" s="2" t="n">
        <f aca="false">J22*F22</f>
        <v>0</v>
      </c>
    </row>
    <row r="23" customFormat="false" ht="12.8" hidden="false" customHeight="false" outlineLevel="0" collapsed="false">
      <c r="A23" s="1" t="n">
        <v>22</v>
      </c>
      <c r="B23" s="1" t="n">
        <v>1</v>
      </c>
      <c r="C23" s="1" t="s">
        <v>92</v>
      </c>
      <c r="D23" s="1" t="s">
        <v>93</v>
      </c>
      <c r="E23" s="1" t="s">
        <v>94</v>
      </c>
      <c r="F23" s="1" t="n">
        <v>1</v>
      </c>
      <c r="G23" s="1" t="s">
        <v>95</v>
      </c>
      <c r="H23" s="1" t="s">
        <v>96</v>
      </c>
      <c r="I23" s="2" t="n">
        <v>0.1953</v>
      </c>
      <c r="J23" s="2" t="n">
        <f aca="false">B23*I23</f>
        <v>0.1953</v>
      </c>
      <c r="K23" s="2" t="n">
        <f aca="false">J23*F23</f>
        <v>0.1953</v>
      </c>
    </row>
    <row r="24" customFormat="false" ht="12.8" hidden="false" customHeight="false" outlineLevel="0" collapsed="false">
      <c r="A24" s="1" t="n">
        <v>23</v>
      </c>
      <c r="B24" s="1" t="n">
        <v>1</v>
      </c>
      <c r="C24" s="1" t="s">
        <v>97</v>
      </c>
      <c r="D24" s="1" t="s">
        <v>98</v>
      </c>
      <c r="E24" s="1" t="s">
        <v>99</v>
      </c>
      <c r="F24" s="1" t="n">
        <v>0</v>
      </c>
      <c r="G24" s="1" t="s">
        <v>100</v>
      </c>
      <c r="H24" s="1" t="s">
        <v>98</v>
      </c>
      <c r="I24" s="2" t="n">
        <v>1.7355</v>
      </c>
      <c r="J24" s="2" t="n">
        <f aca="false">B24*I24</f>
        <v>1.7355</v>
      </c>
      <c r="K24" s="2" t="n">
        <f aca="false">J24*F24</f>
        <v>0</v>
      </c>
    </row>
    <row r="25" customFormat="false" ht="12.8" hidden="false" customHeight="false" outlineLevel="0" collapsed="false">
      <c r="A25" s="1" t="n">
        <v>24</v>
      </c>
      <c r="B25" s="1" t="n">
        <v>1</v>
      </c>
      <c r="C25" s="1" t="s">
        <v>101</v>
      </c>
      <c r="D25" s="3" t="s">
        <v>102</v>
      </c>
      <c r="E25" s="1" t="s">
        <v>103</v>
      </c>
      <c r="F25" s="1" t="n">
        <v>0</v>
      </c>
      <c r="G25" s="1" t="s">
        <v>104</v>
      </c>
      <c r="H25" s="1" t="s">
        <v>105</v>
      </c>
      <c r="I25" s="2" t="n">
        <v>0.2699</v>
      </c>
      <c r="J25" s="2" t="n">
        <f aca="false">B25*I25</f>
        <v>0.2699</v>
      </c>
      <c r="K25" s="2" t="n">
        <f aca="false">J25*F25</f>
        <v>0</v>
      </c>
    </row>
    <row r="26" customFormat="false" ht="12.8" hidden="false" customHeight="false" outlineLevel="0" collapsed="false">
      <c r="A26" s="1" t="n">
        <v>25</v>
      </c>
      <c r="B26" s="1" t="n">
        <v>1</v>
      </c>
      <c r="C26" s="1" t="s">
        <v>106</v>
      </c>
      <c r="D26" s="1" t="s">
        <v>107</v>
      </c>
      <c r="E26" s="1" t="s">
        <v>103</v>
      </c>
      <c r="F26" s="1" t="n">
        <v>1</v>
      </c>
      <c r="G26" s="3" t="s">
        <v>41</v>
      </c>
      <c r="J26" s="2" t="n">
        <f aca="false">B26*I26</f>
        <v>0</v>
      </c>
      <c r="K26" s="2" t="n">
        <f aca="false">J26*F26</f>
        <v>0</v>
      </c>
    </row>
    <row r="27" customFormat="false" ht="12.8" hidden="false" customHeight="false" outlineLevel="0" collapsed="false">
      <c r="A27" s="1" t="n">
        <v>26</v>
      </c>
      <c r="B27" s="1" t="n">
        <v>1</v>
      </c>
      <c r="C27" s="1" t="s">
        <v>108</v>
      </c>
      <c r="D27" s="1" t="s">
        <v>109</v>
      </c>
      <c r="E27" s="1" t="s">
        <v>110</v>
      </c>
      <c r="F27" s="1" t="n">
        <v>1</v>
      </c>
      <c r="G27" s="3" t="s">
        <v>41</v>
      </c>
      <c r="J27" s="2" t="n">
        <f aca="false">B27*I27</f>
        <v>0</v>
      </c>
      <c r="K27" s="2" t="n">
        <f aca="false">J27*F27</f>
        <v>0</v>
      </c>
    </row>
    <row r="28" customFormat="false" ht="12.8" hidden="false" customHeight="false" outlineLevel="0" collapsed="false">
      <c r="A28" s="1" t="n">
        <v>27</v>
      </c>
      <c r="B28" s="1" t="n">
        <v>1</v>
      </c>
      <c r="C28" s="1" t="s">
        <v>111</v>
      </c>
      <c r="D28" s="1" t="s">
        <v>112</v>
      </c>
      <c r="E28" s="1" t="s">
        <v>113</v>
      </c>
      <c r="F28" s="1" t="n">
        <v>1</v>
      </c>
      <c r="G28" s="3" t="s">
        <v>114</v>
      </c>
      <c r="H28" s="1" t="s">
        <v>115</v>
      </c>
      <c r="I28" s="2" t="n">
        <v>0.0803</v>
      </c>
      <c r="J28" s="2" t="n">
        <f aca="false">B28*I28</f>
        <v>0.0803</v>
      </c>
      <c r="K28" s="2" t="n">
        <f aca="false">J28*F28</f>
        <v>0.0803</v>
      </c>
    </row>
    <row r="29" customFormat="false" ht="12.8" hidden="false" customHeight="false" outlineLevel="0" collapsed="false">
      <c r="D29" s="1" t="s">
        <v>116</v>
      </c>
      <c r="F29" s="1" t="n">
        <v>1</v>
      </c>
      <c r="G29" s="1" t="s">
        <v>117</v>
      </c>
      <c r="H29" s="1" t="s">
        <v>118</v>
      </c>
      <c r="I29" s="2" t="n">
        <v>3.7048</v>
      </c>
      <c r="J29" s="2" t="n">
        <v>0</v>
      </c>
      <c r="K29" s="2" t="n">
        <f aca="false">I29</f>
        <v>3.7048</v>
      </c>
    </row>
    <row r="31" customFormat="false" ht="12.8" hidden="false" customHeight="false" outlineLevel="0" collapsed="false">
      <c r="I31" s="4" t="s">
        <v>119</v>
      </c>
      <c r="J31" s="2" t="n">
        <f aca="false">SUM(J2:J29)</f>
        <v>2.7082</v>
      </c>
      <c r="K31" s="2" t="n">
        <f aca="false">SUM(K2:K29)</f>
        <v>4.3733</v>
      </c>
    </row>
    <row r="37" customFormat="false" ht="12.8" hidden="false" customHeight="false" outlineLevel="0" collapsed="false">
      <c r="E3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2023-01-26T17:08:39Z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