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<sst xmlns="http://schemas.openxmlformats.org/spreadsheetml/2006/main" count="16" uniqueCount="16">
  <si>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phi_2i</t>
  </si>
  <si>
    <t>phi_2i - phi_2</t>
  </si>
  <si>
    <t>phi_2i - phi_2^2.10^(-2)</t>
  </si>
  <si>
    <t>phi_2</t>
  </si>
  <si>
    <t>(sum((phi_2i-phi_2)^2))/100</t>
  </si>
  <si>
    <t>phi_1i</t>
  </si>
  <si>
    <t>phi_1i - phi_1</t>
  </si>
  <si>
    <t>phi_1i - phi_1^2.10^(-2)</t>
  </si>
  <si>
    <t>phi_1</t>
  </si>
  <si>
    <t>(sum((phi_1i-phi_1)^2))/100</t>
  </si>
  <si>
    <t>средноквадратична</t>
  </si>
  <si>
    <t>phi1 in rad</t>
  </si>
  <si>
    <t>phi2 in rad</t>
  </si>
  <si>
    <t>phi0</t>
  </si>
  <si>
    <t>phi0 in rad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</si>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</sst>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1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right" readingOrder="0"/>
    </xf>
    <xf borderId="0" fillId="0" fontId="1" numFmtId="0" xfId="0" applyFont="1"/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25"/>
    <col customWidth="1" min="6" max="6" width="32.13"/>
    <col customWidth="1" min="7" max="7" width="20.13"/>
    <col customWidth="1" min="10" max="10" width="22.13"/>
  </cols>
  <sheetData>
    <row r="5">
      <c r="D5" s="1" t="s">
        <v>0</v>
      </c>
      <c r="E5" s="1" t="s">
        <v>1</v>
      </c>
      <c r="F5" s="1" t="s">
        <v>2</v>
      </c>
    </row>
    <row r="6">
      <c r="C6" s="2">
        <v>1.0</v>
      </c>
      <c r="D6" s="2">
        <v>13.25</v>
      </c>
      <c r="E6" s="3">
        <f t="shared" ref="E6:E15" si="1">D6-$D$16</f>
        <v>-0.025</v>
      </c>
      <c r="F6" s="4">
        <f t="shared" ref="F6:F15" si="2">ROUND(E6^2*100, 4)</f>
        <v>0.0625</v>
      </c>
    </row>
    <row r="7">
      <c r="C7" s="2">
        <v>2.0</v>
      </c>
      <c r="D7" s="2">
        <v>13.25</v>
      </c>
      <c r="E7" s="3">
        <f t="shared" si="1"/>
        <v>-0.025</v>
      </c>
      <c r="F7" s="4">
        <f t="shared" si="2"/>
        <v>0.0625</v>
      </c>
    </row>
    <row r="8">
      <c r="C8" s="2">
        <v>3.0</v>
      </c>
      <c r="D8" s="2">
        <v>13.0</v>
      </c>
      <c r="E8" s="3">
        <f t="shared" si="1"/>
        <v>-0.275</v>
      </c>
      <c r="F8" s="4">
        <f t="shared" si="2"/>
        <v>7.5625</v>
      </c>
    </row>
    <row r="9">
      <c r="C9" s="2">
        <v>4.0</v>
      </c>
      <c r="D9" s="2">
        <v>13.5</v>
      </c>
      <c r="E9" s="3">
        <f t="shared" si="1"/>
        <v>0.225</v>
      </c>
      <c r="F9" s="4">
        <f t="shared" si="2"/>
        <v>5.0625</v>
      </c>
    </row>
    <row r="10">
      <c r="C10" s="2">
        <v>5.0</v>
      </c>
      <c r="D10" s="2">
        <v>13.25</v>
      </c>
      <c r="E10" s="3">
        <f t="shared" si="1"/>
        <v>-0.025</v>
      </c>
      <c r="F10" s="4">
        <f t="shared" si="2"/>
        <v>0.0625</v>
      </c>
    </row>
    <row r="11">
      <c r="C11" s="2">
        <v>6.0</v>
      </c>
      <c r="D11" s="2">
        <v>13.75</v>
      </c>
      <c r="E11" s="3">
        <f t="shared" si="1"/>
        <v>0.475</v>
      </c>
      <c r="F11" s="4">
        <f t="shared" si="2"/>
        <v>22.5625</v>
      </c>
    </row>
    <row r="12">
      <c r="C12" s="2">
        <v>7.0</v>
      </c>
      <c r="D12" s="2">
        <v>13.5</v>
      </c>
      <c r="E12" s="3">
        <f t="shared" si="1"/>
        <v>0.225</v>
      </c>
      <c r="F12" s="4">
        <f t="shared" si="2"/>
        <v>5.0625</v>
      </c>
    </row>
    <row r="13">
      <c r="C13" s="2">
        <v>8.0</v>
      </c>
      <c r="D13" s="2">
        <v>13.0</v>
      </c>
      <c r="E13" s="3">
        <f t="shared" si="1"/>
        <v>-0.275</v>
      </c>
      <c r="F13" s="4">
        <f t="shared" si="2"/>
        <v>7.5625</v>
      </c>
    </row>
    <row r="14">
      <c r="C14" s="2">
        <v>9.0</v>
      </c>
      <c r="D14" s="2">
        <v>13.25</v>
      </c>
      <c r="E14" s="3">
        <f t="shared" si="1"/>
        <v>-0.025</v>
      </c>
      <c r="F14" s="4">
        <f t="shared" si="2"/>
        <v>0.0625</v>
      </c>
    </row>
    <row r="15">
      <c r="C15" s="2">
        <v>10.0</v>
      </c>
      <c r="D15" s="2">
        <v>13.0</v>
      </c>
      <c r="E15" s="3">
        <f t="shared" si="1"/>
        <v>-0.275</v>
      </c>
      <c r="F15" s="4">
        <f t="shared" si="2"/>
        <v>7.5625</v>
      </c>
    </row>
    <row r="16">
      <c r="C16" s="1" t="s">
        <v>3</v>
      </c>
      <c r="D16" s="5">
        <f>AVERAGE(D6:D15)</f>
        <v>13.275</v>
      </c>
      <c r="E16" s="6" t="s">
        <v>4</v>
      </c>
      <c r="F16" s="7">
        <f>ROUND((SUM(F6:F15)/100)/(COUNT(C6:C15)-1),4)</f>
        <v>0.0618</v>
      </c>
    </row>
    <row r="18">
      <c r="C18" s="6"/>
    </row>
    <row r="20">
      <c r="C20" s="8"/>
      <c r="D20" s="8" t="s">
        <v>5</v>
      </c>
      <c r="E20" s="8" t="s">
        <v>6</v>
      </c>
      <c r="F20" s="9" t="s">
        <v>7</v>
      </c>
      <c r="G20" s="10"/>
      <c r="H20" s="10"/>
    </row>
    <row r="21">
      <c r="C21" s="11">
        <v>1.0</v>
      </c>
      <c r="D21" s="12">
        <v>4.5</v>
      </c>
      <c r="E21" s="13">
        <f t="shared" ref="E21:E30" si="3">D21-$D$15</f>
        <v>-8.5</v>
      </c>
      <c r="F21" s="12">
        <f t="shared" ref="F21:F30" si="4">E21^2*100</f>
        <v>7225</v>
      </c>
      <c r="G21" s="10"/>
      <c r="H21" s="10"/>
    </row>
    <row r="22">
      <c r="C22" s="11">
        <v>2.0</v>
      </c>
      <c r="D22" s="12">
        <v>5.0</v>
      </c>
      <c r="E22" s="13">
        <f t="shared" si="3"/>
        <v>-8</v>
      </c>
      <c r="F22" s="12">
        <f t="shared" si="4"/>
        <v>6400</v>
      </c>
      <c r="G22" s="10"/>
      <c r="H22" s="10"/>
    </row>
    <row r="23">
      <c r="C23" s="11">
        <v>3.0</v>
      </c>
      <c r="D23" s="12">
        <v>5.0</v>
      </c>
      <c r="E23" s="13">
        <f t="shared" si="3"/>
        <v>-8</v>
      </c>
      <c r="F23" s="12">
        <f t="shared" si="4"/>
        <v>6400</v>
      </c>
      <c r="G23" s="10"/>
      <c r="H23" s="10"/>
    </row>
    <row r="24">
      <c r="C24" s="11">
        <v>4.0</v>
      </c>
      <c r="D24" s="12">
        <v>4.25</v>
      </c>
      <c r="E24" s="13">
        <f t="shared" si="3"/>
        <v>-8.75</v>
      </c>
      <c r="F24" s="12">
        <f t="shared" si="4"/>
        <v>7656.25</v>
      </c>
      <c r="G24" s="10"/>
      <c r="H24" s="10"/>
    </row>
    <row r="25">
      <c r="C25" s="11">
        <v>5.0</v>
      </c>
      <c r="D25" s="12">
        <v>4.5</v>
      </c>
      <c r="E25" s="13">
        <f t="shared" si="3"/>
        <v>-8.5</v>
      </c>
      <c r="F25" s="12">
        <f t="shared" si="4"/>
        <v>7225</v>
      </c>
      <c r="G25" s="10"/>
      <c r="H25" s="10"/>
    </row>
    <row r="26">
      <c r="C26" s="11">
        <v>6.0</v>
      </c>
      <c r="D26" s="12">
        <v>4.75</v>
      </c>
      <c r="E26" s="13">
        <f t="shared" si="3"/>
        <v>-8.25</v>
      </c>
      <c r="F26" s="12">
        <f t="shared" si="4"/>
        <v>6806.25</v>
      </c>
      <c r="G26" s="10"/>
      <c r="H26" s="10"/>
    </row>
    <row r="27">
      <c r="C27" s="11">
        <v>7.0</v>
      </c>
      <c r="D27" s="12">
        <v>4.75</v>
      </c>
      <c r="E27" s="13">
        <f t="shared" si="3"/>
        <v>-8.25</v>
      </c>
      <c r="F27" s="12">
        <f t="shared" si="4"/>
        <v>6806.25</v>
      </c>
      <c r="G27" s="10"/>
      <c r="H27" s="10"/>
    </row>
    <row r="28">
      <c r="C28" s="11">
        <v>8.0</v>
      </c>
      <c r="D28" s="12">
        <v>4.5</v>
      </c>
      <c r="E28" s="13">
        <f t="shared" si="3"/>
        <v>-8.5</v>
      </c>
      <c r="F28" s="12">
        <f t="shared" si="4"/>
        <v>7225</v>
      </c>
      <c r="G28" s="10"/>
      <c r="H28" s="10"/>
    </row>
    <row r="29">
      <c r="C29" s="11">
        <v>9.0</v>
      </c>
      <c r="D29" s="12">
        <v>4.5</v>
      </c>
      <c r="E29" s="13">
        <f t="shared" si="3"/>
        <v>-8.5</v>
      </c>
      <c r="F29" s="12">
        <f t="shared" si="4"/>
        <v>7225</v>
      </c>
      <c r="G29" s="10"/>
      <c r="H29" s="10"/>
    </row>
    <row r="30">
      <c r="C30" s="11">
        <v>10.0</v>
      </c>
      <c r="D30" s="12">
        <v>4.5</v>
      </c>
      <c r="E30" s="13">
        <f t="shared" si="3"/>
        <v>-8.5</v>
      </c>
      <c r="F30" s="12">
        <f t="shared" si="4"/>
        <v>7225</v>
      </c>
      <c r="G30" s="10"/>
      <c r="H30" s="10"/>
    </row>
    <row r="31">
      <c r="C31" s="10"/>
      <c r="D31" s="10"/>
      <c r="E31" s="14"/>
      <c r="F31" s="10"/>
      <c r="G31" s="10"/>
      <c r="H31" s="10"/>
    </row>
    <row r="32">
      <c r="C32" s="10" t="s">
        <v>8</v>
      </c>
      <c r="D32" s="15">
        <f>AVERAGE(D21:D30)</f>
        <v>4.625</v>
      </c>
      <c r="E32" s="16" t="s">
        <v>9</v>
      </c>
      <c r="F32" s="16">
        <f>SUM(F21:F30)/100</f>
        <v>701.9375</v>
      </c>
      <c r="G32" s="10" t="s">
        <v>10</v>
      </c>
      <c r="H32" s="16">
        <f>ROUND(F32/(COUNT(C21:C30)-1),4)</f>
        <v>77.9931</v>
      </c>
    </row>
    <row r="33">
      <c r="F33" s="7">
        <f>ROUND(F32/9,4)</f>
        <v>77.9931</v>
      </c>
    </row>
    <row r="35">
      <c r="C35" s="1" t="s">
        <v>11</v>
      </c>
      <c r="D35" s="7">
        <f>ROUND(D32*PI()/180,4)</f>
        <v>0.0807</v>
      </c>
    </row>
    <row r="36">
      <c r="C36" s="1" t="s">
        <v>12</v>
      </c>
      <c r="D36" s="7">
        <f>ROUND(D16*PI()/180,4)</f>
        <v>0.2317</v>
      </c>
    </row>
    <row r="37">
      <c r="C37" s="1" t="s">
        <v>13</v>
      </c>
      <c r="D37" s="1">
        <v>13.75</v>
      </c>
      <c r="E37" s="1" t="s">
        <v>14</v>
      </c>
      <c r="F37" s="7">
        <f>ROUND(D37*PI()/180,4)</f>
        <v>0.24</v>
      </c>
    </row>
    <row r="38">
      <c r="C38" s="1" t="s">
        <v>15</v>
      </c>
      <c r="D38" s="7">
        <f>ROUND((SIN(D36/2) - SIN(D35/2))/SIN(F37/2),4)</f>
        <v>0.6286</v>
      </c>
    </row>
  </sheetData>
  <drawing r:id="rId1"/>
</worksheet>
</file>