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" sheetId="1" r:id="rId4"/>
    <sheet state="visible" name="t-cu" sheetId="2" r:id="rId5"/>
  </sheets>
  <definedNames/>
  <calcPr/>
</workbook>
</file>

<file path=xl/sharedStrings.xml><?xml version="1.0" encoding="utf-8"?>
<sst xmlns="http://schemas.openxmlformats.org/spreadsheetml/2006/main" count="50" uniqueCount="39">
  <si>
    <t>m_Cu, [kg]</t>
  </si>
  <si>
    <t>m_Fe, [kg]</t>
  </si>
  <si>
    <t>c2</t>
  </si>
  <si>
    <t>\Delta t, [s]</t>
  </si>
  <si>
    <t>Cu</t>
  </si>
  <si>
    <t>мед</t>
  </si>
  <si>
    <t>Fe</t>
  </si>
  <si>
    <t>желязо</t>
  </si>
  <si>
    <t>N</t>
  </si>
  <si>
    <t>T_i, [mV]</t>
  </si>
  <si>
    <t>T_i, [\deg C]</t>
  </si>
  <si>
    <t>dT/dt</t>
  </si>
  <si>
    <t>?</t>
  </si>
  <si>
    <t>8.7?</t>
  </si>
  <si>
    <t>6.8?</t>
  </si>
  <si>
    <t>(dT/dt)_1</t>
  </si>
  <si>
    <t>(dT/dt)_2</t>
  </si>
  <si>
    <t>t, [\deg C]</t>
  </si>
  <si>
    <t>c_Cu, [J/kg.deg]</t>
  </si>
  <si>
    <t>румен</t>
  </si>
  <si>
    <t>алекс</t>
  </si>
  <si>
    <t>вили</t>
  </si>
  <si>
    <t>c_2*m_2*(dT/dt)_2</t>
  </si>
  <si>
    <t>m_1 * (dT/dt)_1</t>
  </si>
  <si>
    <t>c_1</t>
  </si>
  <si>
    <t>графична грешка</t>
  </si>
  <si>
    <t>\Delta T1 + \Delta T2</t>
  </si>
  <si>
    <t>T1 - T2</t>
  </si>
  <si>
    <t>\Delta t2 + \Delta t1</t>
  </si>
  <si>
    <t>t2 - t1</t>
  </si>
  <si>
    <t>\Delta dT/dt</t>
  </si>
  <si>
    <t>*dT/dt</t>
  </si>
  <si>
    <t>T1</t>
  </si>
  <si>
    <t>T2</t>
  </si>
  <si>
    <t>\Delta T1, \deg C</t>
  </si>
  <si>
    <t>\Delta T2, \deg C</t>
  </si>
  <si>
    <t>\Delta t2, [s]</t>
  </si>
  <si>
    <t>\Delta t1, [s]</t>
  </si>
  <si>
    <t>Abs error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</si>
</sst>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T!$B$8:$B$51</c:f>
            </c:strRef>
          </c:cat>
          <c:val>
            <c:numRef>
              <c:f>T!$D$8:$D$51</c:f>
              <c:numCache/>
            </c:numRef>
          </c:val>
          <c:smooth val="0"/>
        </c:ser>
        <c:axId val="1244500352"/>
        <c:axId val="920855254"/>
      </c:lineChart>
      <c:catAx>
        <c:axId val="1244500352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855254"/>
      </c:catAx>
      <c:valAx>
        <c:axId val="920855254"/>
        <c:scaling>
          <c:orientation val="minMax"/>
          <c:max val="4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T2,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500352"/>
        <c:majorUnit val="3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T!$G$8:$G$52</c:f>
            </c:strRef>
          </c:cat>
          <c:val>
            <c:numRef>
              <c:f>T!$I$8:$I$52</c:f>
              <c:numCache/>
            </c:numRef>
          </c:val>
          <c:smooth val="0"/>
        </c:ser>
        <c:axId val="1217463544"/>
        <c:axId val="53304775"/>
      </c:lineChart>
      <c:catAx>
        <c:axId val="1217463544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04775"/>
      </c:catAx>
      <c:valAx>
        <c:axId val="53304775"/>
        <c:scaling>
          <c:orientation val="minMax"/>
          <c:max val="4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T1,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63544"/>
        <c:majorUnit val="3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66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57150</xdr:colOff>
      <xdr:row>66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B1" s="1" t="s">
        <v>0</v>
      </c>
      <c r="C1" s="2">
        <f>27*10^(-3)</f>
        <v>0.027</v>
      </c>
    </row>
    <row r="2">
      <c r="B2" s="1" t="s">
        <v>1</v>
      </c>
      <c r="C2" s="2">
        <f>28.2*10^(-3)</f>
        <v>0.0282</v>
      </c>
    </row>
    <row r="3">
      <c r="B3" s="1" t="s">
        <v>2</v>
      </c>
    </row>
    <row r="4">
      <c r="B4" s="1" t="s">
        <v>3</v>
      </c>
      <c r="C4" s="1">
        <v>15.0</v>
      </c>
    </row>
    <row r="7">
      <c r="B7" s="1" t="s">
        <v>4</v>
      </c>
      <c r="C7" s="1" t="s">
        <v>5</v>
      </c>
      <c r="G7" s="1" t="s">
        <v>6</v>
      </c>
      <c r="H7" s="1" t="s">
        <v>7</v>
      </c>
    </row>
    <row r="8">
      <c r="B8" s="1" t="s">
        <v>8</v>
      </c>
      <c r="C8" s="1" t="s">
        <v>9</v>
      </c>
      <c r="D8" s="1" t="s">
        <v>10</v>
      </c>
      <c r="E8" s="1" t="s">
        <v>11</v>
      </c>
      <c r="G8" s="1" t="s">
        <v>8</v>
      </c>
      <c r="H8" s="1" t="s">
        <v>9</v>
      </c>
      <c r="I8" s="1" t="s">
        <v>10</v>
      </c>
      <c r="J8" s="1" t="s">
        <v>11</v>
      </c>
    </row>
    <row r="9">
      <c r="B9" s="1">
        <v>1.0</v>
      </c>
      <c r="C9" s="1">
        <v>17.0</v>
      </c>
      <c r="D9" s="1">
        <v>414.0</v>
      </c>
      <c r="G9" s="1">
        <v>1.0</v>
      </c>
      <c r="H9" s="1">
        <v>17.2</v>
      </c>
      <c r="I9" s="1">
        <v>419.0</v>
      </c>
    </row>
    <row r="10">
      <c r="B10" s="1">
        <v>2.0</v>
      </c>
      <c r="C10" s="1">
        <v>16.2</v>
      </c>
      <c r="D10" s="1">
        <v>395.0</v>
      </c>
      <c r="G10" s="1">
        <v>2.0</v>
      </c>
      <c r="H10" s="1">
        <v>16.6</v>
      </c>
      <c r="I10" s="1">
        <v>405.0</v>
      </c>
    </row>
    <row r="11">
      <c r="B11" s="1">
        <v>3.0</v>
      </c>
      <c r="C11" s="1">
        <v>15.6</v>
      </c>
      <c r="D11" s="1">
        <v>381.0</v>
      </c>
      <c r="G11" s="1">
        <v>3.0</v>
      </c>
      <c r="H11" s="1">
        <v>16.0</v>
      </c>
      <c r="I11" s="1">
        <v>391.0</v>
      </c>
    </row>
    <row r="12">
      <c r="B12" s="1">
        <v>4.0</v>
      </c>
      <c r="C12" s="1">
        <v>15.0</v>
      </c>
      <c r="D12" s="1">
        <v>367.0</v>
      </c>
      <c r="G12" s="1">
        <v>4.0</v>
      </c>
      <c r="H12" s="1">
        <v>15.0</v>
      </c>
      <c r="I12" s="1">
        <v>367.0</v>
      </c>
    </row>
    <row r="13">
      <c r="B13" s="1">
        <v>5.0</v>
      </c>
      <c r="C13" s="1">
        <v>14.5</v>
      </c>
      <c r="D13" s="1">
        <v>355.0</v>
      </c>
      <c r="E13" s="2">
        <f>(D13-D22)/((B22-B13)*15)</f>
        <v>0.8074074074</v>
      </c>
      <c r="G13" s="1">
        <v>5.0</v>
      </c>
      <c r="H13" s="1">
        <v>14.0</v>
      </c>
      <c r="I13" s="1">
        <v>343.0</v>
      </c>
      <c r="J13" s="2">
        <f>(I13-I21)/((G21-G13)*15)</f>
        <v>0.7083333333</v>
      </c>
    </row>
    <row r="14">
      <c r="B14" s="1">
        <v>6.0</v>
      </c>
      <c r="C14" s="1">
        <v>13.7</v>
      </c>
      <c r="D14" s="1">
        <v>336.0</v>
      </c>
      <c r="G14" s="1">
        <v>6.0</v>
      </c>
      <c r="H14" s="1">
        <v>13.5</v>
      </c>
      <c r="I14" s="1">
        <v>331.0</v>
      </c>
    </row>
    <row r="15">
      <c r="B15" s="1">
        <v>7.0</v>
      </c>
      <c r="C15" s="1">
        <v>13.1</v>
      </c>
      <c r="D15" s="1">
        <v>321.0</v>
      </c>
      <c r="F15" s="2">
        <f>(D14-D16)/((B16-B14)*15)</f>
        <v>0.9</v>
      </c>
      <c r="G15" s="1">
        <v>7.0</v>
      </c>
      <c r="H15" s="1">
        <v>13.2</v>
      </c>
      <c r="I15" s="1">
        <v>324.0</v>
      </c>
      <c r="K15" s="2">
        <f>(I14-I16)/((G16-G14)*15)</f>
        <v>0.3333333333</v>
      </c>
      <c r="L15" s="1" t="s">
        <v>12</v>
      </c>
      <c r="M15" s="1">
        <v>13.7</v>
      </c>
    </row>
    <row r="16">
      <c r="B16" s="1">
        <v>8.0</v>
      </c>
      <c r="C16" s="1">
        <v>12.6</v>
      </c>
      <c r="D16" s="1">
        <v>309.0</v>
      </c>
      <c r="G16" s="1">
        <v>8.0</v>
      </c>
      <c r="H16" s="1">
        <v>13.1</v>
      </c>
      <c r="I16" s="1">
        <v>321.0</v>
      </c>
    </row>
    <row r="17">
      <c r="B17" s="1">
        <v>9.0</v>
      </c>
      <c r="C17" s="1">
        <v>12.1</v>
      </c>
      <c r="D17" s="1">
        <v>297.0</v>
      </c>
      <c r="F17" s="2">
        <f>(D16-D18)/((B18-B16)*15)</f>
        <v>0.8</v>
      </c>
      <c r="G17" s="1">
        <v>9.0</v>
      </c>
      <c r="H17" s="1">
        <v>12.5</v>
      </c>
      <c r="I17" s="1">
        <v>307.0</v>
      </c>
      <c r="K17" s="2">
        <f>(I16-I18)/((G18-G16)*15)</f>
        <v>1.033333333</v>
      </c>
    </row>
    <row r="18">
      <c r="B18" s="1">
        <v>10.0</v>
      </c>
      <c r="C18" s="1">
        <v>11.6</v>
      </c>
      <c r="D18" s="1">
        <v>285.0</v>
      </c>
      <c r="G18" s="1">
        <v>10.0</v>
      </c>
      <c r="H18" s="1">
        <v>11.8</v>
      </c>
      <c r="I18" s="1">
        <v>290.0</v>
      </c>
    </row>
    <row r="19">
      <c r="B19" s="1">
        <v>11.0</v>
      </c>
      <c r="C19" s="1">
        <v>11.1</v>
      </c>
      <c r="D19" s="1">
        <v>273.0</v>
      </c>
      <c r="G19" s="1">
        <v>11.0</v>
      </c>
      <c r="H19" s="1">
        <v>11.5</v>
      </c>
      <c r="I19" s="1">
        <v>283.0</v>
      </c>
    </row>
    <row r="20">
      <c r="B20" s="1">
        <v>12.0</v>
      </c>
      <c r="C20" s="1">
        <v>10.7</v>
      </c>
      <c r="D20" s="1">
        <v>263.0</v>
      </c>
      <c r="G20" s="1">
        <v>12.0</v>
      </c>
      <c r="H20" s="1">
        <v>10.6</v>
      </c>
      <c r="I20" s="1">
        <v>261.0</v>
      </c>
    </row>
    <row r="21">
      <c r="B21" s="1">
        <v>13.0</v>
      </c>
      <c r="C21" s="1">
        <v>10.4</v>
      </c>
      <c r="D21" s="1">
        <v>256.0</v>
      </c>
      <c r="G21" s="1">
        <v>13.0</v>
      </c>
      <c r="H21" s="1">
        <v>10.5</v>
      </c>
      <c r="I21" s="1">
        <v>258.0</v>
      </c>
      <c r="L21" s="1" t="s">
        <v>12</v>
      </c>
      <c r="M21" s="1">
        <v>10.9</v>
      </c>
    </row>
    <row r="22">
      <c r="B22" s="1">
        <v>14.0</v>
      </c>
      <c r="C22" s="1">
        <v>10.0</v>
      </c>
      <c r="D22" s="1">
        <v>246.0</v>
      </c>
      <c r="G22" s="1">
        <v>14.0</v>
      </c>
      <c r="H22" s="1">
        <v>10.3</v>
      </c>
      <c r="I22" s="1">
        <v>254.0</v>
      </c>
    </row>
    <row r="23">
      <c r="B23" s="1">
        <v>15.0</v>
      </c>
      <c r="C23" s="1">
        <v>9.5</v>
      </c>
      <c r="D23" s="1">
        <v>234.0</v>
      </c>
      <c r="G23" s="1">
        <v>15.0</v>
      </c>
      <c r="H23" s="1">
        <v>9.7</v>
      </c>
      <c r="I23" s="1">
        <v>239.0</v>
      </c>
    </row>
    <row r="24">
      <c r="B24" s="1">
        <v>16.0</v>
      </c>
      <c r="C24" s="1">
        <v>9.3</v>
      </c>
      <c r="D24" s="1">
        <v>229.0</v>
      </c>
      <c r="G24" s="1">
        <v>16.0</v>
      </c>
      <c r="H24" s="1">
        <v>9.8</v>
      </c>
      <c r="I24" s="1">
        <v>241.0</v>
      </c>
    </row>
    <row r="25">
      <c r="B25" s="1">
        <v>17.0</v>
      </c>
      <c r="C25" s="1">
        <v>9.1</v>
      </c>
      <c r="D25" s="1">
        <v>224.0</v>
      </c>
      <c r="G25" s="1">
        <v>17.0</v>
      </c>
      <c r="H25" s="1">
        <v>9.2</v>
      </c>
      <c r="I25" s="1">
        <v>226.0</v>
      </c>
      <c r="L25" s="1" t="s">
        <v>12</v>
      </c>
    </row>
    <row r="26">
      <c r="B26" s="1">
        <v>18.0</v>
      </c>
      <c r="C26" s="1">
        <v>8.8</v>
      </c>
      <c r="D26" s="1">
        <v>217.0</v>
      </c>
      <c r="G26" s="1">
        <v>18.0</v>
      </c>
      <c r="H26" s="1">
        <v>8.9</v>
      </c>
      <c r="I26" s="1">
        <v>219.0</v>
      </c>
    </row>
    <row r="27">
      <c r="B27" s="1">
        <v>19.0</v>
      </c>
      <c r="C27" s="1">
        <v>8.5</v>
      </c>
      <c r="D27" s="1">
        <v>209.0</v>
      </c>
      <c r="G27" s="1">
        <v>19.0</v>
      </c>
      <c r="H27" s="1">
        <v>8.8</v>
      </c>
      <c r="I27" s="1">
        <v>217.0</v>
      </c>
      <c r="L27" s="1" t="s">
        <v>13</v>
      </c>
    </row>
    <row r="28">
      <c r="B28" s="1">
        <v>20.0</v>
      </c>
      <c r="C28" s="1">
        <v>8.1</v>
      </c>
      <c r="D28" s="1">
        <v>199.0</v>
      </c>
      <c r="G28" s="1">
        <v>20.0</v>
      </c>
      <c r="H28" s="1">
        <v>8.3</v>
      </c>
      <c r="I28" s="1">
        <v>204.0</v>
      </c>
    </row>
    <row r="29">
      <c r="B29" s="1">
        <v>21.0</v>
      </c>
      <c r="C29" s="1">
        <v>7.8</v>
      </c>
      <c r="D29" s="1">
        <v>192.0</v>
      </c>
      <c r="G29" s="1">
        <v>21.0</v>
      </c>
      <c r="H29" s="1">
        <v>8.0</v>
      </c>
      <c r="I29" s="1">
        <v>197.0</v>
      </c>
    </row>
    <row r="30">
      <c r="B30" s="1">
        <v>22.0</v>
      </c>
      <c r="C30" s="1">
        <v>7.4</v>
      </c>
      <c r="D30" s="1">
        <v>182.0</v>
      </c>
      <c r="G30" s="1">
        <v>22.0</v>
      </c>
      <c r="H30" s="1">
        <v>7.7</v>
      </c>
      <c r="I30" s="1">
        <v>189.0</v>
      </c>
    </row>
    <row r="31">
      <c r="B31" s="1">
        <v>23.0</v>
      </c>
      <c r="C31" s="1">
        <v>7.3</v>
      </c>
      <c r="D31" s="1">
        <v>179.0</v>
      </c>
      <c r="G31" s="1">
        <v>23.0</v>
      </c>
      <c r="H31" s="1">
        <v>7.4</v>
      </c>
      <c r="I31" s="1">
        <v>182.0</v>
      </c>
    </row>
    <row r="32">
      <c r="B32" s="1">
        <v>24.0</v>
      </c>
      <c r="C32" s="1">
        <v>7.1</v>
      </c>
      <c r="D32" s="1">
        <v>174.0</v>
      </c>
      <c r="G32" s="1">
        <v>24.0</v>
      </c>
      <c r="H32" s="1">
        <v>7.2</v>
      </c>
      <c r="I32" s="1">
        <v>177.0</v>
      </c>
    </row>
    <row r="33">
      <c r="B33" s="1">
        <v>25.0</v>
      </c>
      <c r="C33" s="1">
        <v>6.7</v>
      </c>
      <c r="D33" s="1">
        <v>164.0</v>
      </c>
      <c r="G33" s="1">
        <v>25.0</v>
      </c>
      <c r="H33" s="1">
        <v>7.7</v>
      </c>
      <c r="I33" s="1">
        <v>189.0</v>
      </c>
      <c r="L33" s="1" t="s">
        <v>12</v>
      </c>
      <c r="M33" s="1">
        <v>7.7</v>
      </c>
      <c r="N33" s="1" t="s">
        <v>14</v>
      </c>
    </row>
    <row r="34">
      <c r="B34" s="1">
        <v>26.0</v>
      </c>
      <c r="C34" s="1">
        <v>6.2</v>
      </c>
      <c r="D34" s="1">
        <v>152.0</v>
      </c>
      <c r="G34" s="1">
        <v>26.0</v>
      </c>
      <c r="H34" s="1">
        <v>6.2</v>
      </c>
      <c r="I34" s="1">
        <v>152.0</v>
      </c>
    </row>
    <row r="35">
      <c r="B35" s="1">
        <v>27.0</v>
      </c>
      <c r="C35" s="1">
        <v>5.9</v>
      </c>
      <c r="D35" s="1">
        <v>144.0</v>
      </c>
      <c r="G35" s="1">
        <v>27.0</v>
      </c>
      <c r="H35" s="1">
        <v>6.0</v>
      </c>
      <c r="I35" s="1">
        <v>147.0</v>
      </c>
    </row>
    <row r="36">
      <c r="B36" s="1">
        <v>28.0</v>
      </c>
      <c r="C36" s="1">
        <v>5.7</v>
      </c>
      <c r="D36" s="1">
        <v>139.0</v>
      </c>
      <c r="G36" s="1">
        <v>28.0</v>
      </c>
      <c r="H36" s="1">
        <v>5.8</v>
      </c>
      <c r="I36" s="1">
        <v>142.0</v>
      </c>
    </row>
    <row r="37">
      <c r="B37" s="1">
        <v>29.0</v>
      </c>
      <c r="C37" s="1">
        <v>5.5</v>
      </c>
      <c r="D37" s="1">
        <v>134.0</v>
      </c>
      <c r="G37" s="1">
        <v>29.0</v>
      </c>
      <c r="H37" s="1">
        <v>5.6</v>
      </c>
      <c r="I37" s="1">
        <v>137.0</v>
      </c>
    </row>
    <row r="38">
      <c r="B38" s="1">
        <v>30.0</v>
      </c>
      <c r="C38" s="1">
        <v>5.3</v>
      </c>
      <c r="D38" s="1">
        <v>129.0</v>
      </c>
      <c r="G38" s="1">
        <v>30.0</v>
      </c>
      <c r="H38" s="1">
        <v>5.4</v>
      </c>
      <c r="I38" s="1">
        <v>132.0</v>
      </c>
    </row>
    <row r="39">
      <c r="B39" s="1">
        <v>31.0</v>
      </c>
      <c r="C39" s="1">
        <v>5.1</v>
      </c>
      <c r="D39" s="1">
        <v>124.0</v>
      </c>
      <c r="G39" s="1">
        <v>31.0</v>
      </c>
      <c r="H39" s="1">
        <v>5.3</v>
      </c>
      <c r="I39" s="1">
        <v>129.0</v>
      </c>
    </row>
    <row r="40">
      <c r="B40" s="1">
        <v>32.0</v>
      </c>
      <c r="C40" s="1">
        <v>5.0</v>
      </c>
      <c r="D40" s="1">
        <v>122.0</v>
      </c>
      <c r="G40" s="1">
        <v>32.0</v>
      </c>
      <c r="H40" s="1">
        <v>5.1</v>
      </c>
      <c r="I40" s="1">
        <v>124.0</v>
      </c>
    </row>
    <row r="41">
      <c r="B41" s="1">
        <v>33.0</v>
      </c>
      <c r="C41" s="1">
        <v>4.8</v>
      </c>
      <c r="D41" s="1">
        <v>117.0</v>
      </c>
      <c r="G41" s="1">
        <v>33.0</v>
      </c>
      <c r="H41" s="1">
        <v>4.9</v>
      </c>
      <c r="I41" s="1">
        <v>120.0</v>
      </c>
    </row>
    <row r="42">
      <c r="B42" s="1">
        <v>34.0</v>
      </c>
      <c r="C42" s="1">
        <v>4.7</v>
      </c>
      <c r="D42" s="1">
        <v>115.0</v>
      </c>
      <c r="G42" s="1">
        <v>34.0</v>
      </c>
      <c r="H42" s="1">
        <v>4.8</v>
      </c>
      <c r="I42" s="1">
        <v>117.0</v>
      </c>
    </row>
    <row r="43">
      <c r="B43" s="1">
        <v>35.0</v>
      </c>
      <c r="C43" s="1">
        <v>4.5</v>
      </c>
      <c r="D43" s="1">
        <v>110.0</v>
      </c>
      <c r="G43" s="1">
        <v>35.0</v>
      </c>
      <c r="H43" s="1">
        <v>4.6</v>
      </c>
      <c r="I43" s="1">
        <v>112.0</v>
      </c>
    </row>
    <row r="44">
      <c r="B44" s="1">
        <v>36.0</v>
      </c>
      <c r="C44" s="1">
        <v>4.4</v>
      </c>
      <c r="D44" s="1">
        <v>107.0</v>
      </c>
      <c r="G44" s="1">
        <v>36.0</v>
      </c>
      <c r="H44" s="1">
        <v>4.5</v>
      </c>
      <c r="I44" s="1">
        <v>110.0</v>
      </c>
    </row>
    <row r="45">
      <c r="B45" s="1">
        <v>37.0</v>
      </c>
      <c r="C45" s="1">
        <v>4.2</v>
      </c>
      <c r="D45" s="1">
        <v>102.0</v>
      </c>
      <c r="G45" s="1">
        <v>37.0</v>
      </c>
      <c r="H45" s="1">
        <v>4.4</v>
      </c>
      <c r="I45" s="1">
        <v>107.0</v>
      </c>
    </row>
    <row r="46">
      <c r="B46" s="1">
        <v>38.0</v>
      </c>
      <c r="C46" s="1">
        <v>4.1</v>
      </c>
      <c r="D46" s="1">
        <v>100.0</v>
      </c>
      <c r="G46" s="1">
        <v>38.0</v>
      </c>
      <c r="H46" s="1">
        <v>4.2</v>
      </c>
      <c r="I46" s="1">
        <v>102.0</v>
      </c>
    </row>
    <row r="47">
      <c r="B47" s="1">
        <v>39.0</v>
      </c>
      <c r="C47" s="1">
        <v>4.0</v>
      </c>
      <c r="D47" s="1">
        <v>98.0</v>
      </c>
      <c r="G47" s="1">
        <v>39.0</v>
      </c>
      <c r="H47" s="1">
        <v>4.1</v>
      </c>
      <c r="I47" s="1">
        <v>100.0</v>
      </c>
    </row>
    <row r="48">
      <c r="B48" s="1">
        <v>40.0</v>
      </c>
      <c r="C48" s="1">
        <v>3.9</v>
      </c>
      <c r="D48" s="1">
        <v>95.0</v>
      </c>
      <c r="G48" s="1">
        <v>40.0</v>
      </c>
      <c r="H48" s="1">
        <v>4.0</v>
      </c>
      <c r="I48" s="1">
        <v>98.0</v>
      </c>
    </row>
    <row r="49">
      <c r="B49" s="1">
        <v>41.0</v>
      </c>
      <c r="C49" s="1">
        <v>3.7</v>
      </c>
      <c r="D49" s="1">
        <v>91.0</v>
      </c>
      <c r="G49" s="1">
        <v>41.0</v>
      </c>
      <c r="H49" s="1">
        <v>3.9</v>
      </c>
      <c r="I49" s="1">
        <v>95.0</v>
      </c>
    </row>
    <row r="50">
      <c r="B50" s="1">
        <v>42.0</v>
      </c>
      <c r="C50" s="1">
        <v>3.6</v>
      </c>
      <c r="D50" s="1">
        <v>88.0</v>
      </c>
      <c r="G50" s="1">
        <v>42.0</v>
      </c>
      <c r="H50" s="1">
        <v>3.7</v>
      </c>
      <c r="I50" s="1">
        <v>91.0</v>
      </c>
    </row>
    <row r="51">
      <c r="B51" s="1">
        <v>43.0</v>
      </c>
      <c r="C51" s="1">
        <v>3.5</v>
      </c>
      <c r="D51" s="1">
        <v>86.0</v>
      </c>
      <c r="G51" s="1">
        <v>43.0</v>
      </c>
      <c r="H51" s="1">
        <v>3.6</v>
      </c>
      <c r="I51" s="1">
        <v>88.0</v>
      </c>
    </row>
    <row r="52">
      <c r="G52" s="1">
        <v>44.0</v>
      </c>
      <c r="H52" s="1">
        <v>3.5</v>
      </c>
      <c r="I52" s="1">
        <v>86.0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17.13"/>
  </cols>
  <sheetData>
    <row r="2">
      <c r="B2" s="1" t="s">
        <v>1</v>
      </c>
      <c r="C2" s="2">
        <f>28.2*10^(-3)</f>
        <v>0.0282</v>
      </c>
      <c r="E2" s="1" t="s">
        <v>15</v>
      </c>
      <c r="F2" s="2">
        <f>T!J13</f>
        <v>0.7083333333</v>
      </c>
      <c r="H2" s="1" t="s">
        <v>15</v>
      </c>
      <c r="I2" s="2">
        <f>T!J13</f>
        <v>0.7083333333</v>
      </c>
    </row>
    <row r="3">
      <c r="B3" s="1" t="s">
        <v>0</v>
      </c>
      <c r="C3" s="2">
        <f>27*10^(-3)</f>
        <v>0.027</v>
      </c>
      <c r="E3" s="1" t="s">
        <v>16</v>
      </c>
      <c r="F3" s="2">
        <f>T!E13</f>
        <v>0.8074074074</v>
      </c>
      <c r="H3" s="1" t="s">
        <v>16</v>
      </c>
      <c r="I3" s="2">
        <f>T!E13</f>
        <v>0.8074074074</v>
      </c>
    </row>
    <row r="6">
      <c r="B6" s="1" t="s">
        <v>17</v>
      </c>
      <c r="C6" s="1" t="s">
        <v>18</v>
      </c>
    </row>
    <row r="7">
      <c r="B7" s="1">
        <v>0.0</v>
      </c>
      <c r="C7" s="1">
        <v>381.0</v>
      </c>
    </row>
    <row r="8">
      <c r="B8" s="1">
        <v>100.0</v>
      </c>
      <c r="C8" s="1">
        <v>393.0</v>
      </c>
      <c r="D8" s="1" t="s">
        <v>19</v>
      </c>
    </row>
    <row r="9">
      <c r="B9" s="1">
        <v>200.0</v>
      </c>
      <c r="C9" s="1">
        <v>408.0</v>
      </c>
      <c r="D9" s="1" t="s">
        <v>20</v>
      </c>
    </row>
    <row r="10">
      <c r="B10" s="1">
        <v>300.0</v>
      </c>
      <c r="C10" s="1">
        <v>423.0</v>
      </c>
      <c r="D10" s="1" t="s">
        <v>21</v>
      </c>
    </row>
    <row r="11">
      <c r="B11" s="1">
        <v>400.0</v>
      </c>
      <c r="C11" s="1">
        <v>435.0</v>
      </c>
    </row>
    <row r="12">
      <c r="B12" s="1">
        <v>500.0</v>
      </c>
      <c r="C12" s="1">
        <v>448.0</v>
      </c>
    </row>
    <row r="17">
      <c r="B17" s="1" t="s">
        <v>22</v>
      </c>
      <c r="D17" s="1" t="s">
        <v>23</v>
      </c>
      <c r="F17" s="1" t="s">
        <v>24</v>
      </c>
    </row>
    <row r="18">
      <c r="B18" s="2">
        <f>C10*C3*F3</f>
        <v>9.2214</v>
      </c>
      <c r="D18" s="2">
        <f>C2*F2</f>
        <v>0.019975</v>
      </c>
      <c r="F18" s="2">
        <f>B18/D18</f>
        <v>461.6470588</v>
      </c>
    </row>
    <row r="23">
      <c r="B23" s="1" t="s">
        <v>25</v>
      </c>
    </row>
    <row r="24">
      <c r="B24" s="1" t="s">
        <v>26</v>
      </c>
      <c r="D24" s="1" t="s">
        <v>27</v>
      </c>
      <c r="F24" s="1" t="s">
        <v>28</v>
      </c>
      <c r="H24" s="1" t="s">
        <v>29</v>
      </c>
      <c r="J24" s="1" t="s">
        <v>30</v>
      </c>
      <c r="K24" s="1" t="s">
        <v>31</v>
      </c>
    </row>
    <row r="25">
      <c r="A25" s="1" t="s">
        <v>32</v>
      </c>
      <c r="B25" s="2">
        <f>C29+C30</f>
        <v>4</v>
      </c>
      <c r="D25" s="2">
        <f>T!I13-T!I21</f>
        <v>85</v>
      </c>
      <c r="F25" s="2">
        <f>C31+C32</f>
        <v>2</v>
      </c>
      <c r="H25" s="2">
        <f>(T!G21-T!G13)*15</f>
        <v>120</v>
      </c>
      <c r="J25" s="2">
        <f t="shared" ref="J25:J26" si="1">$B$25/D25+$F$25/$H$25</f>
        <v>0.0637254902</v>
      </c>
      <c r="K25" s="3">
        <f t="shared" ref="K25:K26" si="2">J25*I2</f>
        <v>0.04513888889</v>
      </c>
    </row>
    <row r="26">
      <c r="A26" s="1" t="s">
        <v>33</v>
      </c>
      <c r="D26" s="2">
        <f>T!D13-T!D21</f>
        <v>99</v>
      </c>
      <c r="J26" s="2">
        <f t="shared" si="1"/>
        <v>0.05707070707</v>
      </c>
      <c r="K26" s="3">
        <f t="shared" si="2"/>
        <v>0.04607931163</v>
      </c>
    </row>
    <row r="29">
      <c r="B29" s="1" t="s">
        <v>34</v>
      </c>
      <c r="C29" s="1">
        <v>2.0</v>
      </c>
    </row>
    <row r="30">
      <c r="B30" s="1" t="s">
        <v>35</v>
      </c>
      <c r="C30" s="1">
        <v>2.0</v>
      </c>
    </row>
    <row r="31">
      <c r="B31" s="1" t="s">
        <v>36</v>
      </c>
      <c r="C31" s="1">
        <v>1.0</v>
      </c>
    </row>
    <row r="32">
      <c r="B32" s="1" t="s">
        <v>37</v>
      </c>
      <c r="C32" s="1">
        <v>1.0</v>
      </c>
    </row>
    <row r="36">
      <c r="B36" s="1" t="s">
        <v>38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