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55" i="1"/>
  <c r="D57"/>
  <c r="D56"/>
  <c r="C66"/>
  <c r="C67"/>
  <c r="C65"/>
  <c r="B56"/>
  <c r="B57" s="1"/>
  <c r="H59"/>
  <c r="H55"/>
  <c r="C50"/>
  <c r="C49"/>
  <c r="C48"/>
  <c r="C47"/>
  <c r="C46"/>
  <c r="L40"/>
  <c r="L41"/>
  <c r="L39"/>
  <c r="B38"/>
  <c r="B39"/>
  <c r="B40"/>
  <c r="B41"/>
  <c r="B37"/>
  <c r="K32"/>
  <c r="O18"/>
  <c r="O8"/>
  <c r="E28"/>
  <c r="E29"/>
  <c r="E30"/>
  <c r="E31"/>
  <c r="E32"/>
  <c r="E27"/>
  <c r="D28"/>
  <c r="D29"/>
  <c r="D30"/>
  <c r="D31"/>
  <c r="D32"/>
  <c r="C28"/>
  <c r="C29"/>
  <c r="C30"/>
  <c r="C31"/>
  <c r="C32"/>
  <c r="C27"/>
  <c r="D27"/>
  <c r="O3"/>
  <c r="B20"/>
  <c r="B19"/>
  <c r="J4"/>
  <c r="J5"/>
  <c r="J6"/>
  <c r="J3"/>
  <c r="K22"/>
  <c r="K23"/>
  <c r="K24"/>
  <c r="K25"/>
  <c r="K21"/>
  <c r="H16"/>
  <c r="H15"/>
  <c r="I10"/>
  <c r="I4"/>
  <c r="I5"/>
  <c r="I6"/>
  <c r="I3"/>
  <c r="B16"/>
  <c r="B15"/>
  <c r="B14"/>
  <c r="C8"/>
  <c r="D8" s="1"/>
  <c r="C9"/>
  <c r="D9" s="1"/>
  <c r="C7"/>
  <c r="D7" s="1"/>
  <c r="C11"/>
  <c r="D11" s="1"/>
  <c r="C10"/>
  <c r="D10" s="1"/>
  <c r="B3"/>
</calcChain>
</file>

<file path=xl/comments1.xml><?xml version="1.0" encoding="utf-8"?>
<comments xmlns="http://schemas.openxmlformats.org/spreadsheetml/2006/main">
  <authors>
    <author>Elcot</author>
  </authors>
  <commentList>
    <comment ref="H54" authorId="0">
      <text>
        <r>
          <rPr>
            <b/>
            <sz val="9"/>
            <color indexed="81"/>
            <rFont val="Tahoma"/>
            <family val="2"/>
          </rPr>
          <t>Elcot:</t>
        </r>
        <r>
          <rPr>
            <sz val="9"/>
            <color indexed="81"/>
            <rFont val="Tahoma"/>
            <family val="2"/>
          </rPr>
          <t xml:space="preserve">
Based on ISTEXT Function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Elcot:</t>
        </r>
        <r>
          <rPr>
            <sz val="9"/>
            <color indexed="81"/>
            <rFont val="Tahoma"/>
            <family val="2"/>
          </rPr>
          <t xml:space="preserve">
Based on ISNUMBER Function
</t>
        </r>
      </text>
    </comment>
  </commentList>
</comments>
</file>

<file path=xl/sharedStrings.xml><?xml version="1.0" encoding="utf-8"?>
<sst xmlns="http://schemas.openxmlformats.org/spreadsheetml/2006/main" count="102" uniqueCount="87">
  <si>
    <t>Date of Birth</t>
  </si>
  <si>
    <t>My Age</t>
  </si>
  <si>
    <t>Age Calculation</t>
  </si>
  <si>
    <t>Name</t>
  </si>
  <si>
    <t>Time</t>
  </si>
  <si>
    <t>Position</t>
  </si>
  <si>
    <t>Medal</t>
  </si>
  <si>
    <t>Ramesh</t>
  </si>
  <si>
    <t>Kathir</t>
  </si>
  <si>
    <t>Jerome</t>
  </si>
  <si>
    <t>Rabin</t>
  </si>
  <si>
    <t>Vivek</t>
  </si>
  <si>
    <t xml:space="preserve">Medal </t>
  </si>
  <si>
    <t>karthi</t>
  </si>
  <si>
    <t>Average handle time</t>
  </si>
  <si>
    <t>Jyothi Prakash Mishra</t>
  </si>
  <si>
    <t>Vivek Anand  D. Suresh</t>
  </si>
  <si>
    <t>Converting The Name</t>
  </si>
  <si>
    <t>Number</t>
  </si>
  <si>
    <t>Divisor</t>
  </si>
  <si>
    <t>Remainder</t>
  </si>
  <si>
    <t>Start Date</t>
  </si>
  <si>
    <t>End Date</t>
  </si>
  <si>
    <t>Calculating The Net Working Days</t>
  </si>
  <si>
    <t>Independence Day</t>
  </si>
  <si>
    <t>Net Work Days</t>
  </si>
  <si>
    <t>The Current Date &amp; Time</t>
  </si>
  <si>
    <t>Current Date</t>
  </si>
  <si>
    <t>Current Date &amp; Time</t>
  </si>
  <si>
    <t>Values</t>
  </si>
  <si>
    <t>Quartile</t>
  </si>
  <si>
    <t>Quarter No</t>
  </si>
  <si>
    <t>Calculation of Quartiles</t>
  </si>
  <si>
    <t>Calculating Remainder &amp;  Quotient</t>
  </si>
  <si>
    <t>Quotient</t>
  </si>
  <si>
    <t>ABCDEFGH</t>
  </si>
  <si>
    <t>Replacing the Text</t>
  </si>
  <si>
    <t>Rounding The values</t>
  </si>
  <si>
    <t>Places to Round</t>
  </si>
  <si>
    <t>Rounded Values</t>
  </si>
  <si>
    <t>Rounded Up</t>
  </si>
  <si>
    <t>Rounded Down</t>
  </si>
  <si>
    <t>Removing Unwanted Characters</t>
  </si>
  <si>
    <t>This   is  the Name</t>
  </si>
  <si>
    <t>Anand</t>
  </si>
  <si>
    <t>Product</t>
  </si>
  <si>
    <t>Tv</t>
  </si>
  <si>
    <t>Airconditioner</t>
  </si>
  <si>
    <t>Mobile</t>
  </si>
  <si>
    <t>Water heater</t>
  </si>
  <si>
    <t>Sold</t>
  </si>
  <si>
    <t>Price</t>
  </si>
  <si>
    <t>Total Sales Value</t>
  </si>
  <si>
    <t xml:space="preserve">Calculating Total Sales </t>
  </si>
  <si>
    <t>Apple</t>
  </si>
  <si>
    <t>orange</t>
  </si>
  <si>
    <t>Mango</t>
  </si>
  <si>
    <t>Pinapple</t>
  </si>
  <si>
    <t>Total Sales of Apple</t>
  </si>
  <si>
    <t>Sumif</t>
  </si>
  <si>
    <t>Test the value to whether it's positive or Negative</t>
  </si>
  <si>
    <t>LCM</t>
  </si>
  <si>
    <t>Highest value</t>
  </si>
  <si>
    <t>2nd Highest value</t>
  </si>
  <si>
    <t>3rd Highest value</t>
  </si>
  <si>
    <t>4th highest value</t>
  </si>
  <si>
    <t>5th highest value</t>
  </si>
  <si>
    <t>Emp.ID</t>
  </si>
  <si>
    <t>Emp.Name</t>
  </si>
  <si>
    <t>Salary</t>
  </si>
  <si>
    <t>Rajesh</t>
  </si>
  <si>
    <t>Anish kumar</t>
  </si>
  <si>
    <t>vimal</t>
  </si>
  <si>
    <t>ganesh</t>
  </si>
  <si>
    <t>Type Emp Name or ID</t>
  </si>
  <si>
    <t>The Salary is</t>
  </si>
  <si>
    <t>`</t>
  </si>
  <si>
    <t>Age</t>
  </si>
  <si>
    <t>ISERROR</t>
  </si>
  <si>
    <t>Car</t>
  </si>
  <si>
    <t>Honda</t>
  </si>
  <si>
    <t>Ford</t>
  </si>
  <si>
    <t>Audi</t>
  </si>
  <si>
    <t>Wipers to order</t>
  </si>
  <si>
    <t>Pairs to Order</t>
  </si>
  <si>
    <t>Emp name or id</t>
  </si>
  <si>
    <t>Salry</t>
  </si>
</sst>
</file>

<file path=xl/styles.xml><?xml version="1.0" encoding="utf-8"?>
<styleSheet xmlns="http://schemas.openxmlformats.org/spreadsheetml/2006/main">
  <numFmts count="2">
    <numFmt numFmtId="164" formatCode="B1dd/mmm/yy"/>
    <numFmt numFmtId="165" formatCode="dd/mm/yyyy;@"/>
  </numFmts>
  <fonts count="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2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abSelected="1" topLeftCell="C1" workbookViewId="0">
      <selection activeCell="H55" sqref="H55"/>
    </sheetView>
  </sheetViews>
  <sheetFormatPr defaultRowHeight="15"/>
  <cols>
    <col min="1" max="1" width="19.7109375" bestFit="1" customWidth="1"/>
    <col min="2" max="2" width="33.28515625" bestFit="1" customWidth="1"/>
    <col min="3" max="3" width="12.42578125" customWidth="1"/>
    <col min="4" max="4" width="10.7109375" bestFit="1" customWidth="1"/>
    <col min="7" max="7" width="20.140625" bestFit="1" customWidth="1"/>
    <col min="8" max="8" width="15.5703125" bestFit="1" customWidth="1"/>
    <col min="9" max="9" width="14.140625" bestFit="1" customWidth="1"/>
    <col min="10" max="10" width="18.7109375" bestFit="1" customWidth="1"/>
    <col min="11" max="11" width="10.28515625" customWidth="1"/>
    <col min="12" max="12" width="9.85546875" bestFit="1" customWidth="1"/>
    <col min="14" max="14" width="17" bestFit="1" customWidth="1"/>
    <col min="15" max="15" width="15.7109375" bestFit="1" customWidth="1"/>
  </cols>
  <sheetData>
    <row r="1" spans="1:16">
      <c r="A1" s="18" t="s">
        <v>2</v>
      </c>
      <c r="B1" s="18"/>
      <c r="G1" s="18" t="s">
        <v>33</v>
      </c>
      <c r="H1" s="18"/>
      <c r="I1" s="18"/>
      <c r="J1" s="18"/>
    </row>
    <row r="2" spans="1:16">
      <c r="A2" s="1" t="s">
        <v>0</v>
      </c>
      <c r="B2" s="3">
        <v>33780</v>
      </c>
      <c r="G2" s="10" t="s">
        <v>18</v>
      </c>
      <c r="H2" s="10" t="s">
        <v>19</v>
      </c>
      <c r="I2" s="10" t="s">
        <v>20</v>
      </c>
      <c r="J2" s="11" t="s">
        <v>34</v>
      </c>
      <c r="N2" s="18" t="s">
        <v>36</v>
      </c>
      <c r="O2" s="18"/>
    </row>
    <row r="3" spans="1:16">
      <c r="A3" s="1" t="s">
        <v>1</v>
      </c>
      <c r="B3" s="1" t="str">
        <f ca="1">"My Age is"&amp;" "&amp;DATEDIF(B2,TODAY(),"y")&amp;" "&amp;"years"&amp;" "&amp;DATEDIF(B2,TODAY(),"ym")&amp;" "&amp;"Months"&amp;" "&amp;DATEDIF(B2,TODAY(),"md")&amp;" "&amp;"Days"</f>
        <v>My Age is 22 years 11 Months 1 Days</v>
      </c>
      <c r="G3" s="12">
        <v>12</v>
      </c>
      <c r="H3" s="12">
        <v>5</v>
      </c>
      <c r="I3" s="12">
        <f>MOD(G3,H3)</f>
        <v>2</v>
      </c>
      <c r="J3" s="12">
        <f>QUOTIENT(G3,H3)</f>
        <v>2</v>
      </c>
      <c r="N3" s="1" t="s">
        <v>35</v>
      </c>
      <c r="O3" s="1" t="str">
        <f>REPLACE(N3,2,1,"hai")</f>
        <v>AhaiCDEFGH</v>
      </c>
    </row>
    <row r="4" spans="1:16">
      <c r="G4" s="12">
        <v>20</v>
      </c>
      <c r="H4" s="12">
        <v>7</v>
      </c>
      <c r="I4" s="12">
        <f t="shared" ref="I4:I6" si="0">MOD(G4,H4)</f>
        <v>6</v>
      </c>
      <c r="J4" s="12">
        <f t="shared" ref="J4:J6" si="1">QUOTIENT(G4,H4)</f>
        <v>2</v>
      </c>
    </row>
    <row r="5" spans="1:16">
      <c r="A5" s="18" t="s">
        <v>12</v>
      </c>
      <c r="B5" s="18"/>
      <c r="C5" s="18"/>
      <c r="D5" s="18"/>
      <c r="G5" s="12">
        <v>18</v>
      </c>
      <c r="H5" s="12">
        <v>3</v>
      </c>
      <c r="I5" s="12">
        <f t="shared" si="0"/>
        <v>0</v>
      </c>
      <c r="J5" s="12">
        <f t="shared" si="1"/>
        <v>6</v>
      </c>
    </row>
    <row r="6" spans="1:16">
      <c r="A6" s="4" t="s">
        <v>3</v>
      </c>
      <c r="B6" s="4" t="s">
        <v>4</v>
      </c>
      <c r="C6" s="4" t="s">
        <v>5</v>
      </c>
      <c r="D6" s="4" t="s">
        <v>6</v>
      </c>
      <c r="G6" s="12">
        <v>9</v>
      </c>
      <c r="H6" s="12">
        <v>2</v>
      </c>
      <c r="I6" s="12">
        <f t="shared" si="0"/>
        <v>1</v>
      </c>
      <c r="J6" s="12">
        <f t="shared" si="1"/>
        <v>4</v>
      </c>
    </row>
    <row r="7" spans="1:16">
      <c r="A7" s="4" t="s">
        <v>9</v>
      </c>
      <c r="B7" s="5">
        <v>4.5138888888888888E-2</v>
      </c>
      <c r="C7" s="4">
        <f>RANK(B7,$B$7:$B$11,1)</f>
        <v>1</v>
      </c>
      <c r="D7" s="4" t="str">
        <f>IF(C7&lt;=3,CHOOSE(C7,"Gold","Silver","Bronze"),"unplaced")</f>
        <v>Gold</v>
      </c>
      <c r="N7" s="15" t="s">
        <v>42</v>
      </c>
      <c r="O7" s="17"/>
    </row>
    <row r="8" spans="1:16">
      <c r="A8" s="4" t="s">
        <v>8</v>
      </c>
      <c r="B8" s="5">
        <v>5.2083333333333336E-2</v>
      </c>
      <c r="C8" s="4">
        <f>RANK(B8,$B$7:$B$11,1)</f>
        <v>2</v>
      </c>
      <c r="D8" s="4" t="str">
        <f>IF(C8&lt;=3,CHOOSE(C8,"Gold","Silver","Bronze"),"unplaced")</f>
        <v>Silver</v>
      </c>
      <c r="G8" s="18" t="s">
        <v>23</v>
      </c>
      <c r="H8" s="18"/>
      <c r="I8" s="18"/>
      <c r="N8" s="1" t="s">
        <v>43</v>
      </c>
      <c r="O8" s="1" t="str">
        <f>TRIM(N8)</f>
        <v>This is the Name</v>
      </c>
    </row>
    <row r="9" spans="1:16">
      <c r="A9" s="4" t="s">
        <v>10</v>
      </c>
      <c r="B9" s="5">
        <v>0.11458333333333333</v>
      </c>
      <c r="C9" s="4">
        <f>RANK(B9,$B$7:$B$11,1)</f>
        <v>5</v>
      </c>
      <c r="D9" s="4" t="str">
        <f>IF(C9&lt;=3,CHOOSE(C9,"Gold","Silver","Bronze"),"unplaced")</f>
        <v>unplaced</v>
      </c>
      <c r="G9" s="4" t="s">
        <v>21</v>
      </c>
      <c r="H9" s="4" t="s">
        <v>22</v>
      </c>
      <c r="I9" s="4" t="s">
        <v>25</v>
      </c>
      <c r="K9" s="1" t="s">
        <v>24</v>
      </c>
      <c r="L9" s="2">
        <v>41866</v>
      </c>
    </row>
    <row r="10" spans="1:16">
      <c r="A10" s="4" t="s">
        <v>7</v>
      </c>
      <c r="B10" s="5">
        <v>6.25E-2</v>
      </c>
      <c r="C10" s="4">
        <f>RANK(B10,$B$7:$B$11,1)</f>
        <v>4</v>
      </c>
      <c r="D10" s="4" t="str">
        <f>IF(C10&lt;=3,CHOOSE(C10,"Gold","Silver","Bronze"),"unplaced")</f>
        <v>unplaced</v>
      </c>
      <c r="G10" s="3">
        <v>41852</v>
      </c>
      <c r="H10" s="3">
        <v>41882</v>
      </c>
      <c r="I10" s="4">
        <f>NETWORKDAYS(G10,H10,L9)</f>
        <v>20</v>
      </c>
    </row>
    <row r="11" spans="1:16">
      <c r="A11" s="4" t="s">
        <v>11</v>
      </c>
      <c r="B11" s="5">
        <v>5.5555555555555552E-2</v>
      </c>
      <c r="C11" s="4">
        <f>RANK(B11,$B$7:$B$11,1)</f>
        <v>3</v>
      </c>
      <c r="D11" s="4" t="str">
        <f>IF(C11&lt;=3,CHOOSE(C11,"Gold","Silver","Bronze"),"unplaced")</f>
        <v>Bronze</v>
      </c>
      <c r="N11" s="18" t="s">
        <v>53</v>
      </c>
      <c r="O11" s="18"/>
      <c r="P11" s="18"/>
    </row>
    <row r="12" spans="1:16">
      <c r="N12" s="13" t="s">
        <v>45</v>
      </c>
      <c r="O12" s="4" t="s">
        <v>50</v>
      </c>
      <c r="P12" s="4" t="s">
        <v>51</v>
      </c>
    </row>
    <row r="13" spans="1:16">
      <c r="N13" s="13" t="s">
        <v>46</v>
      </c>
      <c r="O13" s="4">
        <v>5</v>
      </c>
      <c r="P13" s="4">
        <v>25000</v>
      </c>
    </row>
    <row r="14" spans="1:16">
      <c r="A14" s="6" t="s">
        <v>14</v>
      </c>
      <c r="B14" s="1" t="str">
        <f>UPPER(A14)</f>
        <v>AVERAGE HANDLE TIME</v>
      </c>
      <c r="G14" s="15" t="s">
        <v>26</v>
      </c>
      <c r="H14" s="17"/>
      <c r="N14" s="13" t="s">
        <v>47</v>
      </c>
      <c r="O14" s="4">
        <v>3</v>
      </c>
      <c r="P14" s="4">
        <v>20000</v>
      </c>
    </row>
    <row r="15" spans="1:16">
      <c r="A15" s="1"/>
      <c r="B15" s="1" t="str">
        <f>LOWER(A14)</f>
        <v>average handle time</v>
      </c>
      <c r="G15" s="1" t="s">
        <v>27</v>
      </c>
      <c r="H15" s="8">
        <f ca="1">TODAY()</f>
        <v>42150</v>
      </c>
      <c r="N15" s="13" t="s">
        <v>48</v>
      </c>
      <c r="O15" s="4">
        <v>8</v>
      </c>
      <c r="P15" s="4">
        <v>8000</v>
      </c>
    </row>
    <row r="16" spans="1:16">
      <c r="A16" s="1"/>
      <c r="B16" s="1" t="str">
        <f>PROPER(A14)</f>
        <v>Average Handle Time</v>
      </c>
      <c r="G16" s="1" t="s">
        <v>28</v>
      </c>
      <c r="H16" s="9">
        <f ca="1">NOW()</f>
        <v>42150.963687152776</v>
      </c>
      <c r="N16" s="4" t="s">
        <v>49</v>
      </c>
      <c r="O16" s="4">
        <v>4</v>
      </c>
      <c r="P16" s="4">
        <v>5000</v>
      </c>
    </row>
    <row r="18" spans="1:15">
      <c r="A18" s="18" t="s">
        <v>17</v>
      </c>
      <c r="B18" s="18"/>
      <c r="N18" s="13" t="s">
        <v>52</v>
      </c>
      <c r="O18" s="1">
        <f>SUMPRODUCT(O13:O16,P13:P16)</f>
        <v>269000</v>
      </c>
    </row>
    <row r="19" spans="1:15">
      <c r="A19" s="1" t="s">
        <v>15</v>
      </c>
      <c r="B19" s="1" t="str">
        <f>CONCATENATE(LEFT(A19,1)," ",IF(NOT(ISERROR(FIND(" ",A19,FIND(" ",A19)+1))),MID(A19,FIND(" ",A19)+1,1),"")," ",IF(NOT(ISERROR(FIND(" ",A19,FIND(" ",A19)+1))),RIGHT(A19,LEN(A19)-FIND(" ",A19,FIND(" ",A19)+1)),RIGHT(A19,LEN(A19)-FIND(" ",A19))))</f>
        <v>J P Mishra</v>
      </c>
      <c r="G19" s="18" t="s">
        <v>32</v>
      </c>
      <c r="H19" s="18"/>
      <c r="I19" s="18"/>
      <c r="J19" s="18"/>
      <c r="K19" s="18"/>
    </row>
    <row r="20" spans="1:15">
      <c r="A20" s="1" t="s">
        <v>16</v>
      </c>
      <c r="B20" s="1" t="str">
        <f>CONCATENATE(LEFT(A20,1)," ",IF(NOT(ISERROR(FIND(" ",A20,FIND(" ",A20)+1))),MID(A20,FIND(" ",A20)+1,1),"")," ",IF(NOT(ISERROR(FIND(" ",A20,FIND(" ",A20)+1))),RIGHT(A20,LEN(A20)-FIND(" ",A20,FIND(" ",A20)+1)),RIGHT(A20,LEN(A20)-FIND(" ",A20))))</f>
        <v>V A  D. Suresh</v>
      </c>
      <c r="G20" s="20" t="s">
        <v>29</v>
      </c>
      <c r="H20" s="21"/>
      <c r="I20" s="22"/>
      <c r="J20" s="4" t="s">
        <v>31</v>
      </c>
      <c r="K20" s="4" t="s">
        <v>30</v>
      </c>
    </row>
    <row r="21" spans="1:15">
      <c r="G21" s="4">
        <v>773</v>
      </c>
      <c r="H21" s="4">
        <v>649</v>
      </c>
      <c r="I21" s="4">
        <v>543</v>
      </c>
      <c r="J21" s="4">
        <v>0</v>
      </c>
      <c r="K21" s="4">
        <f>QUARTILE($G$21:$I$25,J21)</f>
        <v>203</v>
      </c>
    </row>
    <row r="22" spans="1:15">
      <c r="G22" s="4">
        <v>984</v>
      </c>
      <c r="H22" s="4">
        <v>958</v>
      </c>
      <c r="I22" s="4">
        <v>294</v>
      </c>
      <c r="J22" s="4">
        <v>1</v>
      </c>
      <c r="K22" s="4">
        <f t="shared" ref="K22:K25" si="2">QUARTILE($G$21:$I$25,J22)</f>
        <v>411.5</v>
      </c>
    </row>
    <row r="23" spans="1:15">
      <c r="G23" s="4">
        <v>203</v>
      </c>
      <c r="H23" s="4">
        <v>594</v>
      </c>
      <c r="I23" s="4">
        <v>662</v>
      </c>
      <c r="J23" s="4">
        <v>2</v>
      </c>
      <c r="K23" s="4">
        <f t="shared" si="2"/>
        <v>649</v>
      </c>
    </row>
    <row r="24" spans="1:15">
      <c r="G24" s="4">
        <v>779</v>
      </c>
      <c r="H24" s="4">
        <v>244</v>
      </c>
      <c r="I24" s="4">
        <v>677</v>
      </c>
      <c r="J24" s="4">
        <v>3</v>
      </c>
      <c r="K24" s="4">
        <f t="shared" si="2"/>
        <v>725</v>
      </c>
    </row>
    <row r="25" spans="1:15">
      <c r="G25" s="4">
        <v>660</v>
      </c>
      <c r="H25" s="4">
        <v>529</v>
      </c>
      <c r="I25" s="4">
        <v>205</v>
      </c>
      <c r="J25" s="4">
        <v>4</v>
      </c>
      <c r="K25" s="4">
        <f t="shared" si="2"/>
        <v>984</v>
      </c>
    </row>
    <row r="26" spans="1:15">
      <c r="A26" s="7" t="s">
        <v>37</v>
      </c>
      <c r="B26" s="7" t="s">
        <v>38</v>
      </c>
      <c r="C26" s="7" t="s">
        <v>39</v>
      </c>
      <c r="D26" s="7" t="s">
        <v>41</v>
      </c>
      <c r="E26" s="7" t="s">
        <v>40</v>
      </c>
    </row>
    <row r="27" spans="1:15">
      <c r="A27" s="4">
        <v>1.7458940000000001</v>
      </c>
      <c r="B27" s="4">
        <v>0</v>
      </c>
      <c r="C27" s="4">
        <f>ROUND(A27,B27)</f>
        <v>2</v>
      </c>
      <c r="D27" s="4">
        <f>ROUNDDOWN(A27,B27)</f>
        <v>1</v>
      </c>
      <c r="E27" s="4">
        <f>ROUNDUP(A27,B27)</f>
        <v>2</v>
      </c>
    </row>
    <row r="28" spans="1:15">
      <c r="A28" s="4">
        <v>1.7458940000000001</v>
      </c>
      <c r="B28" s="4">
        <v>1</v>
      </c>
      <c r="C28" s="4">
        <f t="shared" ref="C28:C32" si="3">ROUND(A28,B28)</f>
        <v>1.7</v>
      </c>
      <c r="D28" s="4">
        <f t="shared" ref="D28:D32" si="4">ROUNDDOWN(A28,B28)</f>
        <v>1.7</v>
      </c>
      <c r="E28" s="4">
        <f t="shared" ref="E28:E32" si="5">ROUNDUP(A28,B28)</f>
        <v>1.8</v>
      </c>
      <c r="G28" s="19" t="s">
        <v>59</v>
      </c>
      <c r="H28" s="19"/>
    </row>
    <row r="29" spans="1:15">
      <c r="A29" s="4">
        <v>1.7458940000000001</v>
      </c>
      <c r="B29" s="4">
        <v>2</v>
      </c>
      <c r="C29" s="4">
        <f t="shared" si="3"/>
        <v>1.75</v>
      </c>
      <c r="D29" s="4">
        <f t="shared" si="4"/>
        <v>1.74</v>
      </c>
      <c r="E29" s="4">
        <f t="shared" si="5"/>
        <v>1.75</v>
      </c>
      <c r="G29" s="7" t="s">
        <v>45</v>
      </c>
      <c r="H29" s="7" t="s">
        <v>50</v>
      </c>
    </row>
    <row r="30" spans="1:15">
      <c r="A30" s="4">
        <v>13643.897000000001</v>
      </c>
      <c r="B30" s="4">
        <v>-1</v>
      </c>
      <c r="C30" s="4">
        <f t="shared" si="3"/>
        <v>13640</v>
      </c>
      <c r="D30" s="4">
        <f t="shared" si="4"/>
        <v>13640</v>
      </c>
      <c r="E30" s="4">
        <f t="shared" si="5"/>
        <v>13650</v>
      </c>
      <c r="G30" s="4" t="s">
        <v>54</v>
      </c>
      <c r="H30" s="4">
        <v>35</v>
      </c>
    </row>
    <row r="31" spans="1:15">
      <c r="A31" s="4">
        <v>13643.897000000001</v>
      </c>
      <c r="B31" s="4">
        <v>-2</v>
      </c>
      <c r="C31" s="4">
        <f t="shared" si="3"/>
        <v>13600</v>
      </c>
      <c r="D31" s="4">
        <f t="shared" si="4"/>
        <v>13600</v>
      </c>
      <c r="E31" s="4">
        <f t="shared" si="5"/>
        <v>13700</v>
      </c>
      <c r="G31" s="4" t="s">
        <v>55</v>
      </c>
      <c r="H31" s="4">
        <v>27</v>
      </c>
    </row>
    <row r="32" spans="1:15">
      <c r="A32" s="4">
        <v>13643.897000000001</v>
      </c>
      <c r="B32" s="4">
        <v>-3</v>
      </c>
      <c r="C32" s="4">
        <f t="shared" si="3"/>
        <v>14000</v>
      </c>
      <c r="D32" s="4">
        <f t="shared" si="4"/>
        <v>13000</v>
      </c>
      <c r="E32" s="4">
        <f t="shared" si="5"/>
        <v>14000</v>
      </c>
      <c r="G32" s="4" t="s">
        <v>56</v>
      </c>
      <c r="H32" s="4">
        <v>20</v>
      </c>
      <c r="J32" s="1" t="s">
        <v>58</v>
      </c>
      <c r="K32" s="1">
        <f>SUMIF(G29:G40,"Apple",H29:H40)</f>
        <v>98</v>
      </c>
    </row>
    <row r="33" spans="1:12">
      <c r="G33" s="4" t="s">
        <v>57</v>
      </c>
      <c r="H33" s="4">
        <v>33</v>
      </c>
    </row>
    <row r="34" spans="1:12">
      <c r="G34" s="4" t="s">
        <v>54</v>
      </c>
      <c r="H34" s="4">
        <v>32</v>
      </c>
    </row>
    <row r="35" spans="1:12">
      <c r="G35" s="4" t="s">
        <v>57</v>
      </c>
      <c r="H35" s="4">
        <v>37</v>
      </c>
    </row>
    <row r="36" spans="1:12">
      <c r="A36" s="18" t="s">
        <v>60</v>
      </c>
      <c r="B36" s="18"/>
      <c r="C36" s="18"/>
      <c r="G36" s="4" t="s">
        <v>56</v>
      </c>
      <c r="H36" s="4">
        <v>34</v>
      </c>
    </row>
    <row r="37" spans="1:12">
      <c r="A37" s="4">
        <v>10</v>
      </c>
      <c r="B37" s="4" t="str">
        <f>IF(SIGN(A37)=1,"Positive","Negative")</f>
        <v>Positive</v>
      </c>
      <c r="C37" s="1"/>
      <c r="G37" s="4" t="s">
        <v>55</v>
      </c>
      <c r="H37" s="4">
        <v>35</v>
      </c>
    </row>
    <row r="38" spans="1:12">
      <c r="A38" s="4">
        <v>45</v>
      </c>
      <c r="B38" s="4" t="str">
        <f t="shared" ref="B38:B41" si="6">IF(SIGN(A38)=1,"Positive","Negative")</f>
        <v>Positive</v>
      </c>
      <c r="C38" s="1"/>
      <c r="G38" s="4" t="s">
        <v>56</v>
      </c>
      <c r="H38" s="4">
        <v>22</v>
      </c>
      <c r="J38" s="15" t="s">
        <v>61</v>
      </c>
      <c r="K38" s="16"/>
      <c r="L38" s="17"/>
    </row>
    <row r="39" spans="1:12">
      <c r="A39" s="4">
        <v>67</v>
      </c>
      <c r="B39" s="4" t="str">
        <f t="shared" si="6"/>
        <v>Positive</v>
      </c>
      <c r="C39" s="1"/>
      <c r="G39" s="4" t="s">
        <v>54</v>
      </c>
      <c r="H39" s="4">
        <v>31</v>
      </c>
      <c r="J39" s="4">
        <v>6</v>
      </c>
      <c r="K39" s="4">
        <v>20</v>
      </c>
      <c r="L39" s="4">
        <f>LCM(J39,K39)</f>
        <v>60</v>
      </c>
    </row>
    <row r="40" spans="1:12">
      <c r="A40" s="4">
        <v>-90</v>
      </c>
      <c r="B40" s="4" t="str">
        <f t="shared" si="6"/>
        <v>Negative</v>
      </c>
      <c r="C40" s="1"/>
      <c r="G40" s="4" t="s">
        <v>55</v>
      </c>
      <c r="H40" s="4">
        <v>39</v>
      </c>
      <c r="J40" s="4">
        <v>23</v>
      </c>
      <c r="K40" s="4">
        <v>18</v>
      </c>
      <c r="L40" s="4">
        <f t="shared" ref="L40:L41" si="7">LCM(J40,K40)</f>
        <v>414</v>
      </c>
    </row>
    <row r="41" spans="1:12">
      <c r="A41" s="4">
        <v>-23</v>
      </c>
      <c r="B41" s="4" t="str">
        <f t="shared" si="6"/>
        <v>Negative</v>
      </c>
      <c r="C41" s="1"/>
      <c r="J41" s="4">
        <v>12</v>
      </c>
      <c r="K41" s="4">
        <v>4</v>
      </c>
      <c r="L41" s="4">
        <f t="shared" si="7"/>
        <v>12</v>
      </c>
    </row>
    <row r="44" spans="1:12">
      <c r="G44" s="7" t="s">
        <v>67</v>
      </c>
      <c r="H44" s="7" t="s">
        <v>68</v>
      </c>
      <c r="I44" s="7" t="s">
        <v>69</v>
      </c>
    </row>
    <row r="45" spans="1:12">
      <c r="A45" s="4" t="s">
        <v>29</v>
      </c>
      <c r="B45" s="4"/>
      <c r="C45" s="4"/>
      <c r="G45" s="4">
        <v>2345</v>
      </c>
      <c r="H45" s="4" t="s">
        <v>70</v>
      </c>
      <c r="I45" s="4">
        <v>11812</v>
      </c>
    </row>
    <row r="46" spans="1:12">
      <c r="A46" s="4">
        <v>1890</v>
      </c>
      <c r="B46" s="4" t="s">
        <v>62</v>
      </c>
      <c r="C46" s="4">
        <f>LARGE(A46:A50,1)</f>
        <v>3456</v>
      </c>
      <c r="G46" s="4">
        <v>3465</v>
      </c>
      <c r="H46" s="4" t="s">
        <v>13</v>
      </c>
      <c r="I46" s="4">
        <v>14176</v>
      </c>
    </row>
    <row r="47" spans="1:12">
      <c r="A47" s="4">
        <v>2465</v>
      </c>
      <c r="B47" s="4" t="s">
        <v>63</v>
      </c>
      <c r="C47" s="4">
        <f>LARGE(A46:A50,2)</f>
        <v>2465</v>
      </c>
      <c r="G47" s="4">
        <v>2367</v>
      </c>
      <c r="H47" s="4" t="s">
        <v>11</v>
      </c>
      <c r="I47" s="4">
        <v>10709</v>
      </c>
    </row>
    <row r="48" spans="1:12">
      <c r="A48" s="4">
        <v>2454</v>
      </c>
      <c r="B48" s="4" t="s">
        <v>64</v>
      </c>
      <c r="C48" s="4">
        <f>LARGE(A46:A50,3)</f>
        <v>2454</v>
      </c>
      <c r="G48" s="4">
        <v>8765</v>
      </c>
      <c r="H48" s="4" t="s">
        <v>71</v>
      </c>
      <c r="I48" s="4">
        <v>13141</v>
      </c>
    </row>
    <row r="49" spans="1:11">
      <c r="A49" s="4">
        <v>1234</v>
      </c>
      <c r="B49" s="4" t="s">
        <v>65</v>
      </c>
      <c r="C49" s="4">
        <f>LARGE(A46:A50,4)</f>
        <v>1890</v>
      </c>
      <c r="G49" s="4">
        <v>3675</v>
      </c>
      <c r="H49" s="4" t="s">
        <v>72</v>
      </c>
      <c r="I49" s="4">
        <v>19812</v>
      </c>
    </row>
    <row r="50" spans="1:11">
      <c r="A50" s="4">
        <v>3456</v>
      </c>
      <c r="B50" s="4" t="s">
        <v>66</v>
      </c>
      <c r="C50" s="4">
        <f>LARGE(A46:A50,5)</f>
        <v>1234</v>
      </c>
      <c r="G50" s="4">
        <v>5632</v>
      </c>
      <c r="H50" s="4" t="s">
        <v>44</v>
      </c>
      <c r="I50" s="4">
        <v>17044</v>
      </c>
    </row>
    <row r="51" spans="1:11">
      <c r="G51" s="4">
        <v>6478</v>
      </c>
      <c r="H51" s="4" t="s">
        <v>73</v>
      </c>
      <c r="I51" s="4">
        <v>15326</v>
      </c>
    </row>
    <row r="52" spans="1:11">
      <c r="K52" t="s">
        <v>76</v>
      </c>
    </row>
    <row r="54" spans="1:11">
      <c r="A54" s="18" t="s">
        <v>78</v>
      </c>
      <c r="B54" s="18"/>
      <c r="G54" s="4" t="s">
        <v>74</v>
      </c>
      <c r="H54" s="4">
        <v>2367</v>
      </c>
      <c r="I54" t="s">
        <v>85</v>
      </c>
      <c r="J54">
        <v>3675</v>
      </c>
    </row>
    <row r="55" spans="1:11">
      <c r="A55" s="1" t="s">
        <v>0</v>
      </c>
      <c r="B55" s="8">
        <v>33780</v>
      </c>
      <c r="D55" s="14">
        <v>33225</v>
      </c>
      <c r="G55" s="4" t="s">
        <v>75</v>
      </c>
      <c r="H55" s="4">
        <f>IF(ISTEXT(H54),VLOOKUP(H54,H44:I51,2,0),VLOOKUP(H54,G44:I51,3,0))</f>
        <v>10709</v>
      </c>
      <c r="I55" t="s">
        <v>86</v>
      </c>
      <c r="J55">
        <f>IF(ISNUMBER(J54),VLOOKUP(J54,G44:I51,3,0),VLOOKUP(J54,H44:I51,2,0))</f>
        <v>19812</v>
      </c>
    </row>
    <row r="56" spans="1:11">
      <c r="A56" s="1" t="s">
        <v>22</v>
      </c>
      <c r="B56" s="8">
        <f ca="1">TODAY()</f>
        <v>42150</v>
      </c>
      <c r="D56" s="14">
        <f ca="1">TODAY()</f>
        <v>42150</v>
      </c>
    </row>
    <row r="57" spans="1:11">
      <c r="A57" s="1" t="s">
        <v>77</v>
      </c>
      <c r="B57" s="1">
        <f ca="1">IF(ISERROR(DATEDIF(B55,B56,"y")),"Plese Enter the Correct Date",DATEDIF(B55,B56,"y"))</f>
        <v>22</v>
      </c>
      <c r="D57">
        <f ca="1">DATEDIF(D55,TODAY(),"y")</f>
        <v>24</v>
      </c>
    </row>
    <row r="58" spans="1:11">
      <c r="G58" s="4" t="s">
        <v>74</v>
      </c>
      <c r="H58" s="4">
        <v>6478</v>
      </c>
    </row>
    <row r="59" spans="1:11">
      <c r="G59" s="4" t="s">
        <v>75</v>
      </c>
      <c r="H59" s="4">
        <f>IF(ISNUMBER(H58),VLOOKUP(H58,G44:I51,3,0),VLOOKUP(H8,H44:I51,2,0))</f>
        <v>15326</v>
      </c>
    </row>
    <row r="64" spans="1:11">
      <c r="A64" s="7" t="s">
        <v>79</v>
      </c>
      <c r="B64" s="7" t="s">
        <v>83</v>
      </c>
      <c r="C64" s="7" t="s">
        <v>84</v>
      </c>
    </row>
    <row r="65" spans="1:3">
      <c r="A65" s="4" t="s">
        <v>80</v>
      </c>
      <c r="B65" s="4">
        <v>5</v>
      </c>
      <c r="C65" s="4">
        <f>EVEN(B65)/2</f>
        <v>3</v>
      </c>
    </row>
    <row r="66" spans="1:3">
      <c r="A66" s="4" t="s">
        <v>81</v>
      </c>
      <c r="B66" s="4">
        <v>9</v>
      </c>
      <c r="C66" s="4">
        <f t="shared" ref="C66:C67" si="8">EVEN(B66)/2</f>
        <v>5</v>
      </c>
    </row>
    <row r="67" spans="1:3">
      <c r="A67" s="4" t="s">
        <v>82</v>
      </c>
      <c r="B67" s="4">
        <v>7</v>
      </c>
      <c r="C67" s="4">
        <f t="shared" si="8"/>
        <v>4</v>
      </c>
    </row>
  </sheetData>
  <sortState ref="A7:D11">
    <sortCondition ref="A7:A11"/>
  </sortState>
  <mergeCells count="15">
    <mergeCell ref="A1:B1"/>
    <mergeCell ref="A5:D5"/>
    <mergeCell ref="A18:B18"/>
    <mergeCell ref="G8:I8"/>
    <mergeCell ref="G20:I20"/>
    <mergeCell ref="G19:K19"/>
    <mergeCell ref="G14:H14"/>
    <mergeCell ref="G1:J1"/>
    <mergeCell ref="J38:L38"/>
    <mergeCell ref="A54:B54"/>
    <mergeCell ref="N2:O2"/>
    <mergeCell ref="N7:O7"/>
    <mergeCell ref="N11:P11"/>
    <mergeCell ref="G28:H28"/>
    <mergeCell ref="A36:C36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Karthi V</cp:lastModifiedBy>
  <dcterms:created xsi:type="dcterms:W3CDTF">2014-08-21T02:08:45Z</dcterms:created>
  <dcterms:modified xsi:type="dcterms:W3CDTF">2015-05-26T17:38:44Z</dcterms:modified>
</cp:coreProperties>
</file>