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ashyap/Desktop/Robotics_QMUL/Dissertation/Drone_simulation/from_paper/RL_agent/traj_correct_norm_test_relative_no_goal/Cleaned_Github/result/"/>
    </mc:Choice>
  </mc:AlternateContent>
  <xr:revisionPtr revIDLastSave="0" documentId="13_ncr:1_{B7FB9508-435A-DB4E-96CE-6AAAC8CE86F9}" xr6:coauthVersionLast="47" xr6:coauthVersionMax="47" xr10:uidLastSave="{00000000-0000-0000-0000-000000000000}"/>
  <bookViews>
    <workbookView xWindow="0" yWindow="0" windowWidth="28800" windowHeight="18000" xr2:uid="{04016D32-8067-5E44-A664-93D368C2E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6" i="1"/>
  <c r="G15" i="1"/>
  <c r="F18" i="1"/>
  <c r="F17" i="1"/>
  <c r="F16" i="1"/>
  <c r="F15" i="1"/>
  <c r="E18" i="1"/>
  <c r="E17" i="1"/>
  <c r="E16" i="1"/>
  <c r="E15" i="1"/>
  <c r="D18" i="1"/>
  <c r="D17" i="1"/>
  <c r="D16" i="1"/>
  <c r="D15" i="1"/>
  <c r="H17" i="1"/>
  <c r="H15" i="1"/>
  <c r="H18" i="1"/>
  <c r="H16" i="1"/>
  <c r="G4" i="1"/>
  <c r="G5" i="1"/>
  <c r="G6" i="1"/>
  <c r="G3" i="1"/>
  <c r="F4" i="1"/>
  <c r="F5" i="1"/>
  <c r="F6" i="1"/>
  <c r="F3" i="1"/>
  <c r="E4" i="1"/>
  <c r="E5" i="1"/>
  <c r="E6" i="1"/>
  <c r="E3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<sst xmlns="http://schemas.openxmlformats.org/spreadsheetml/2006/main" count="46" uniqueCount="18">
  <si>
    <t>Reinforcement Learning</t>
  </si>
  <si>
    <t>Identity matrix</t>
  </si>
  <si>
    <t>Controller</t>
  </si>
  <si>
    <t>LQR</t>
  </si>
  <si>
    <t>LQR + PD</t>
  </si>
  <si>
    <t>Bryson's rule</t>
  </si>
  <si>
    <t>Time of flight</t>
  </si>
  <si>
    <t>Integral Square Error</t>
  </si>
  <si>
    <t>x</t>
  </si>
  <si>
    <t>y</t>
  </si>
  <si>
    <t>z</t>
  </si>
  <si>
    <t>psi</t>
  </si>
  <si>
    <t>Method of choosing
 Q matrix</t>
  </si>
  <si>
    <t>Time of flight
 (seconds)</t>
  </si>
  <si>
    <t>Average Time of flight
 (seconds)</t>
  </si>
  <si>
    <t>Average Integral Square Error</t>
  </si>
  <si>
    <t>Average Rise
 time (seconds)</t>
  </si>
  <si>
    <t>Average 
settling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</si>
</sst>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164" fontId="2" fillId="0" borderId="1" xfId="0" applyNumberFormat="1" applyFon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/>
    <xf numFmtId="11" fontId="0" fillId="0" borderId="1" xfId="0" applyNumberFormat="1" applyBorder="1"/>
    <xf numFmtId="2" fontId="2" fillId="0" borderId="1" xfId="0" applyNumberFormat="1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8444-D84F-874C-8667-69733BEA6E12}">
  <dimension ref="A1:Q23"/>
  <sheetViews>
    <sheetView tabSelected="1" workbookViewId="0">
      <selection activeCell="A13" sqref="A13:I18"/>
    </sheetView>
  </sheetViews>
  <sheetFormatPr baseColWidth="10" defaultRowHeight="16" x14ac:dyDescent="0.2"/>
  <cols>
    <col min="2" max="2" width="26.6640625" customWidth="1"/>
    <col min="3" max="3" width="13.1640625" customWidth="1"/>
    <col min="4" max="6" width="12.33203125" bestFit="1" customWidth="1"/>
    <col min="7" max="7" width="13.33203125" bestFit="1" customWidth="1"/>
    <col min="8" max="8" width="13.1640625" customWidth="1"/>
    <col min="12" max="12" width="13.33203125" bestFit="1" customWidth="1"/>
  </cols>
  <sheetData>
    <row r="1" spans="1:17" ht="32" x14ac:dyDescent="0.2">
      <c r="A1" s="2" t="s">
        <v>2</v>
      </c>
      <c r="B1" s="9" t="s">
        <v>12</v>
      </c>
      <c r="C1" s="9" t="s">
        <v>13</v>
      </c>
      <c r="D1" s="10" t="s">
        <v>7</v>
      </c>
      <c r="E1" s="10"/>
      <c r="F1" s="10"/>
      <c r="G1" s="10"/>
      <c r="M1" s="2" t="s">
        <v>6</v>
      </c>
      <c r="N1" s="10" t="s">
        <v>7</v>
      </c>
      <c r="O1" s="10"/>
      <c r="P1" s="10"/>
      <c r="Q1" s="10"/>
    </row>
    <row r="2" spans="1:17" x14ac:dyDescent="0.2">
      <c r="A2" s="4"/>
      <c r="B2" s="4"/>
      <c r="C2" s="4"/>
      <c r="D2" s="2" t="s">
        <v>8</v>
      </c>
      <c r="E2" s="2" t="s">
        <v>9</v>
      </c>
      <c r="F2" s="2" t="s">
        <v>10</v>
      </c>
      <c r="G2" s="2" t="s">
        <v>11</v>
      </c>
      <c r="M2" s="4"/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2">
      <c r="A3" s="5" t="s">
        <v>3</v>
      </c>
      <c r="B3" s="5" t="s">
        <v>1</v>
      </c>
      <c r="C3" s="6">
        <f>M3*0.005</f>
        <v>51.638000000000005</v>
      </c>
      <c r="D3" s="6">
        <f t="shared" ref="D3:G6" si="0">N3/50</f>
        <v>-3.60344919339604</v>
      </c>
      <c r="E3" s="6">
        <f t="shared" si="0"/>
        <v>-3.0588026958729801</v>
      </c>
      <c r="F3" s="6">
        <f t="shared" si="0"/>
        <v>-3.3552073418078798</v>
      </c>
      <c r="G3" s="8">
        <f t="shared" si="0"/>
        <v>-1.9799999999999997E-6</v>
      </c>
      <c r="M3" s="6">
        <v>10327.6</v>
      </c>
      <c r="N3" s="6">
        <v>-180.17245966980201</v>
      </c>
      <c r="O3" s="6">
        <v>-152.94013479364901</v>
      </c>
      <c r="P3" s="6">
        <v>-167.760367090394</v>
      </c>
      <c r="Q3" s="7">
        <v>-9.8999999999999994E-5</v>
      </c>
    </row>
    <row r="4" spans="1:17" x14ac:dyDescent="0.2">
      <c r="A4" s="5" t="s">
        <v>3</v>
      </c>
      <c r="B4" s="5" t="s">
        <v>5</v>
      </c>
      <c r="C4" s="6">
        <f>M4*0.005</f>
        <v>26.976399999999998</v>
      </c>
      <c r="D4" s="6">
        <f t="shared" si="0"/>
        <v>-3.4009438085464199</v>
      </c>
      <c r="E4" s="6">
        <f t="shared" si="0"/>
        <v>-2.7302745434267002</v>
      </c>
      <c r="F4" s="6">
        <f t="shared" si="0"/>
        <v>-2.9262613703899398</v>
      </c>
      <c r="G4" s="8">
        <f t="shared" si="0"/>
        <v>-7.4992561277906198E-6</v>
      </c>
      <c r="M4" s="6">
        <v>5395.28</v>
      </c>
      <c r="N4" s="6">
        <v>-170.047190427321</v>
      </c>
      <c r="O4" s="6">
        <v>-136.51372717133501</v>
      </c>
      <c r="P4" s="6">
        <v>-146.31306851949699</v>
      </c>
      <c r="Q4" s="7">
        <v>-3.74962806389531E-4</v>
      </c>
    </row>
    <row r="5" spans="1:17" x14ac:dyDescent="0.2">
      <c r="A5" s="5" t="s">
        <v>3</v>
      </c>
      <c r="B5" s="5" t="s">
        <v>0</v>
      </c>
      <c r="C5" s="6">
        <f>M5*0.005</f>
        <v>18.9206</v>
      </c>
      <c r="D5" s="6">
        <f t="shared" si="0"/>
        <v>-1.4099990676235541</v>
      </c>
      <c r="E5" s="6">
        <f t="shared" si="0"/>
        <v>-1.1568645495744461</v>
      </c>
      <c r="F5" s="6">
        <f t="shared" si="0"/>
        <v>-1.0213791854443881</v>
      </c>
      <c r="G5" s="8">
        <f t="shared" si="0"/>
        <v>-3.4000000000000002E-4</v>
      </c>
      <c r="M5" s="6">
        <v>3784.12</v>
      </c>
      <c r="N5" s="6">
        <v>-70.499953381177704</v>
      </c>
      <c r="O5" s="6">
        <v>-57.843227478722298</v>
      </c>
      <c r="P5" s="6">
        <v>-51.068959272219402</v>
      </c>
      <c r="Q5" s="7">
        <v>-1.7000000000000001E-2</v>
      </c>
    </row>
    <row r="6" spans="1:17" x14ac:dyDescent="0.2">
      <c r="A6" s="5" t="s">
        <v>4</v>
      </c>
      <c r="B6" s="5" t="s">
        <v>5</v>
      </c>
      <c r="C6" s="6">
        <f>M6*0.005</f>
        <v>47.438699999999997</v>
      </c>
      <c r="D6" s="6">
        <f t="shared" si="0"/>
        <v>-8.1539704036165013</v>
      </c>
      <c r="E6" s="6">
        <f t="shared" si="0"/>
        <v>-1.929869010378324</v>
      </c>
      <c r="F6" s="6">
        <f t="shared" si="0"/>
        <v>-5.3453327920048403</v>
      </c>
      <c r="G6" s="8">
        <f t="shared" si="0"/>
        <v>-0.1371752500610382</v>
      </c>
      <c r="M6" s="6">
        <v>9487.74</v>
      </c>
      <c r="N6" s="6">
        <v>-407.69852018082503</v>
      </c>
      <c r="O6" s="6">
        <v>-96.493450518916205</v>
      </c>
      <c r="P6" s="6">
        <v>-267.266639600242</v>
      </c>
      <c r="Q6" s="7">
        <v>-6.8587625030519099</v>
      </c>
    </row>
    <row r="13" spans="1:17" ht="68" x14ac:dyDescent="0.2">
      <c r="A13" s="3" t="s">
        <v>2</v>
      </c>
      <c r="B13" s="9" t="s">
        <v>12</v>
      </c>
      <c r="C13" s="9" t="s">
        <v>14</v>
      </c>
      <c r="D13" s="10" t="s">
        <v>15</v>
      </c>
      <c r="E13" s="10"/>
      <c r="F13" s="10"/>
      <c r="G13" s="10"/>
      <c r="H13" s="11" t="s">
        <v>16</v>
      </c>
      <c r="I13" s="11" t="s">
        <v>17</v>
      </c>
      <c r="M13" s="3" t="s">
        <v>6</v>
      </c>
      <c r="N13" s="10" t="s">
        <v>7</v>
      </c>
      <c r="O13" s="10"/>
      <c r="P13" s="10"/>
      <c r="Q13" s="10"/>
    </row>
    <row r="14" spans="1:17" x14ac:dyDescent="0.2">
      <c r="A14" s="4"/>
      <c r="B14" s="4"/>
      <c r="C14" s="4"/>
      <c r="D14" s="3" t="s">
        <v>8</v>
      </c>
      <c r="E14" s="3" t="s">
        <v>9</v>
      </c>
      <c r="F14" s="3" t="s">
        <v>10</v>
      </c>
      <c r="G14" s="3" t="s">
        <v>11</v>
      </c>
      <c r="H14" s="12"/>
      <c r="I14" s="12"/>
      <c r="M14" s="4"/>
      <c r="N14" s="3" t="s">
        <v>8</v>
      </c>
      <c r="O14" s="3" t="s">
        <v>9</v>
      </c>
      <c r="P14" s="3" t="s">
        <v>10</v>
      </c>
      <c r="Q14" s="3" t="s">
        <v>11</v>
      </c>
    </row>
    <row r="15" spans="1:17" x14ac:dyDescent="0.2">
      <c r="A15" s="5" t="s">
        <v>3</v>
      </c>
      <c r="B15" s="5" t="s">
        <v>1</v>
      </c>
      <c r="C15" s="6">
        <v>9.8270999999999997</v>
      </c>
      <c r="D15" s="15">
        <f>-18.2547690699217/50</f>
        <v>-0.365095381398434</v>
      </c>
      <c r="E15" s="15">
        <f>-17.622055487754/50</f>
        <v>-0.35244110975508003</v>
      </c>
      <c r="F15" s="15">
        <f>-18.7655113166201/50</f>
        <v>-0.37531022633240196</v>
      </c>
      <c r="G15" s="13">
        <f>-0.0000121995891535992/50</f>
        <v>-2.43991783071984E-7</v>
      </c>
      <c r="H15" s="14">
        <f>2.9559-0.507</f>
        <v>2.4489000000000001</v>
      </c>
      <c r="I15" s="15">
        <v>4.3769999999999998</v>
      </c>
      <c r="M15" s="6">
        <v>10327.6</v>
      </c>
      <c r="N15" s="6">
        <v>-180.17245966980201</v>
      </c>
      <c r="O15" s="6">
        <v>-152.94013479364901</v>
      </c>
      <c r="P15" s="6">
        <v>-167.760367090394</v>
      </c>
      <c r="Q15" s="7">
        <v>-9.8999999999999994E-5</v>
      </c>
    </row>
    <row r="16" spans="1:17" x14ac:dyDescent="0.2">
      <c r="A16" s="5" t="s">
        <v>3</v>
      </c>
      <c r="B16" s="5" t="s">
        <v>5</v>
      </c>
      <c r="C16" s="6">
        <v>6.1124000000000001</v>
      </c>
      <c r="D16" s="15">
        <f>-18.0060433305028/50</f>
        <v>-0.36012086661005599</v>
      </c>
      <c r="E16" s="15">
        <f>-16.487371706941/50</f>
        <v>-0.32974743413882002</v>
      </c>
      <c r="F16" s="15">
        <f>-17.6403116640729/50</f>
        <v>-0.35280623328145799</v>
      </c>
      <c r="G16" s="13">
        <f>-0.000041786317099443/50</f>
        <v>-8.3572634198885998E-7</v>
      </c>
      <c r="H16" s="15">
        <f>1.5716 - 0.3635</f>
        <v>1.2081000000000002</v>
      </c>
      <c r="I16" s="15">
        <v>1.9997</v>
      </c>
      <c r="M16" s="6">
        <v>5395.28</v>
      </c>
      <c r="N16" s="6">
        <v>-170.047190427321</v>
      </c>
      <c r="O16" s="6">
        <v>-136.51372717133501</v>
      </c>
      <c r="P16" s="6">
        <v>-146.31306851949699</v>
      </c>
      <c r="Q16" s="7">
        <v>-3.74962806389531E-4</v>
      </c>
    </row>
    <row r="17" spans="1:17" x14ac:dyDescent="0.2">
      <c r="A17" s="5" t="s">
        <v>3</v>
      </c>
      <c r="B17" s="5" t="s">
        <v>0</v>
      </c>
      <c r="C17" s="6">
        <v>4.6401000000000003</v>
      </c>
      <c r="D17" s="15">
        <f>-7.52231003572058/50</f>
        <v>-0.15044620071441162</v>
      </c>
      <c r="E17" s="15">
        <f>-7.22611135663875/50</f>
        <v>-0.14452222713277499</v>
      </c>
      <c r="F17" s="15">
        <f>-5.49269693608937/50</f>
        <v>-0.10985393872178741</v>
      </c>
      <c r="G17" s="12">
        <f>-0.0020432499193205/50</f>
        <v>-4.0864998386409997E-5</v>
      </c>
      <c r="H17" s="14">
        <f>0.7733-0.2579</f>
        <v>0.51539999999999997</v>
      </c>
      <c r="I17" s="15">
        <v>1.7115</v>
      </c>
      <c r="M17" s="6">
        <v>3784.12</v>
      </c>
      <c r="N17" s="6">
        <v>-70.499953381177704</v>
      </c>
      <c r="O17" s="6">
        <v>-57.843227478722298</v>
      </c>
      <c r="P17" s="6">
        <v>-51.068959272219402</v>
      </c>
      <c r="Q17" s="7">
        <v>-1.7000000000000001E-2</v>
      </c>
    </row>
    <row r="18" spans="1:17" x14ac:dyDescent="0.2">
      <c r="A18" s="5" t="s">
        <v>4</v>
      </c>
      <c r="B18" s="5" t="s">
        <v>5</v>
      </c>
      <c r="C18" s="6">
        <v>9.4002999999999997</v>
      </c>
      <c r="D18" s="15">
        <f>-25.5782463255881/50</f>
        <v>-0.511564926511762</v>
      </c>
      <c r="E18" s="15">
        <f>-11.0132302177812/50</f>
        <v>-0.22026460435562398</v>
      </c>
      <c r="F18" s="15">
        <f>-19.3072412137907/50</f>
        <v>-0.38614482427581398</v>
      </c>
      <c r="G18" s="13">
        <f>-0.691519893150774/50</f>
        <v>-1.383039786301548E-2</v>
      </c>
      <c r="H18" s="14">
        <f>2.0093-0.6045</f>
        <v>1.4048</v>
      </c>
      <c r="I18" s="15">
        <v>3.4215</v>
      </c>
      <c r="M18" s="6">
        <v>9487.74</v>
      </c>
      <c r="N18" s="6">
        <v>-407.69852018082503</v>
      </c>
      <c r="O18" s="6">
        <v>-96.493450518916205</v>
      </c>
      <c r="P18" s="6">
        <v>-267.266639600242</v>
      </c>
      <c r="Q18" s="7">
        <v>-6.8587625030519099</v>
      </c>
    </row>
    <row r="20" spans="1:17" x14ac:dyDescent="0.2">
      <c r="D20">
        <v>-18.006043330502798</v>
      </c>
    </row>
    <row r="21" spans="1:17" x14ac:dyDescent="0.2">
      <c r="D21">
        <v>-16.487371706941001</v>
      </c>
    </row>
    <row r="22" spans="1:17" x14ac:dyDescent="0.2">
      <c r="D22">
        <v>-17.6403116640729</v>
      </c>
    </row>
    <row r="23" spans="1:17" x14ac:dyDescent="0.2">
      <c r="D23" s="1">
        <v>-4.1786317099442999E-5</v>
      </c>
    </row>
  </sheetData>
  <mergeCells count="4">
    <mergeCell ref="D1:G1"/>
    <mergeCell ref="N1:Q1"/>
    <mergeCell ref="D13:G13"/>
    <mergeCell ref="N13:Q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2022-08-14T18:24:44Z</dcterms:created>
  <dcterms:modified xsi:type="dcterms:W3CDTF">2022-08-17T23:03:58Z</dcterms:modified>
</cp:coreProperties>
</file>