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haredStrings.xml" ContentType="application/vnd.openxmlformats-officedocument.spreadsheetml.sharedStrings+xml"/>
  <Override PartName="/xl/charts/chart6.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Données brutes" sheetId="1" state="visible" r:id="rId2"/>
    <sheet name="Analyse simple" sheetId="2" state="visible" r:id="rId3"/>
    <sheet name="GCVD 2017-2022" sheetId="3" state="visible" r:id="rId4"/>
    <sheet name="Comp Echantillon - GCVD" sheetId="4" state="visible" r:id="rId5"/>
    <sheet name="Enquete Codée" sheetId="5" state="visible" r:id="rId6"/>
    <sheet name="Questions ouvertes" sheetId="6" state="visible" r:id="rId7"/>
    <sheet name="Questions retournées" sheetId="7" state="visible" r:id="rId8"/>
    <sheet name="Question retournées codées" sheetId="8" state="visible" r:id="rId9"/>
    <sheet name="Resultats Totaux retournés" sheetId="9" state="visible" r:id="rId10"/>
    <sheet name="Resultats totaux jsp=3" sheetId="10" state="visible" r:id="rId11"/>
    <sheet name="Résultats" sheetId="11"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<sst xmlns="http://schemas.openxmlformats.org/spreadsheetml/2006/main" count="10651" uniqueCount="708">
  <si>
    <t xml:space="preserve">Submission Date</t>
  </si>
  <si>
    <t xml:space="preserve">Quel est votre âge ?</t>
  </si>
  <si>
    <t xml:space="preserve">Sexe</t>
  </si>
  <si>
    <t xml:space="preserve">Domicile</t>
  </si>
  <si>
    <t xml:space="preserve">Votre formation</t>
  </si>
  <si>
    <t xml:space="preserve">Quel est votre positionnement politique ?</t>
  </si>
  <si>
    <t xml:space="preserve">Dans quelle mesure êtes-vous en accord ou en désaccord avec les assertions sur l'école suivantes: &gt;&gt; Il est souhaitable de classer les élèves en fonction de leurs compétences, leurs talents et leurs mérites</t>
  </si>
  <si>
    <t xml:space="preserve">Dans quelle mesure êtes-vous en accord ou en désaccord avec les assertions sur l'école suivantes: &gt;&gt; L’école doit concentrer ses efforts sur les fondamentaux : savoir lire, écrire et compter</t>
  </si>
  <si>
    <t xml:space="preserve">Dans quelle mesure êtes-vous en accord ou en désaccord avec les assertions sur l'école suivantes: &gt;&gt; Seule une note peut évaluer objectivement et égalitairement le travail d’un élève. </t>
  </si>
  <si>
    <t xml:space="preserve">Dans quelle mesure êtes-vous en accord ou en désaccord avec les assertions sur l'école suivantes: &gt;&gt; Un système scolaire à plusieurs voies (ex : VG, VB à l’école obligatoire) est égalitaire : chaque élève a la même chance que son voisin d’accéder à la plus élevée.</t>
  </si>
  <si>
    <t xml:space="preserve">Dans quelle mesure êtes-vous en accord ou en désaccord avec les assertions sur l'école suivantes: &gt;&gt; Les programmes scolaires doivent s'adapter aux besoins de l’économie</t>
  </si>
  <si>
    <t xml:space="preserve">Dans quelle mesure êtes-vous en accord ou en désaccord avec les assertions sur l'école suivantes: &gt;&gt; L’école est le bon endroit pour se confronter tôt à la compétition de la vie professionnelle</t>
  </si>
  <si>
    <t xml:space="preserve">Dans quelle mesure êtes-vous en accord ou en désaccord avec les assertions sur l'école suivantes: &gt;&gt; Au XXIe siècle, les élèves gagneraient à étudier l’économie et l’informatique plutôt que les langues anciennes et la philosophie.</t>
  </si>
  <si>
    <t xml:space="preserve">Dans quelle mesure êtes-vous en accord ou en désaccord avec les assertions sur l'école suivantes: &gt;&gt; L’école devrait développer et valoriser les compétences de savoir-être (tels que la rigueur, la gestion du stress, l'empathie ou la leadership)</t>
  </si>
  <si>
    <t xml:space="preserve">Dans quelle mesure êtes-vous en accord ou en désaccord avec les assertions sur l'école suivantes: &gt;&gt; Il est essentiel que l’école donne aux élèves la confiance nécessaire pour se réaliser en tant que personne.</t>
  </si>
  <si>
    <t xml:space="preserve">Dans quelle mesure êtes-vous en accord ou en désaccord avec les assertions sur l'école suivantes: &gt;&gt; Un enseignant doit prendre en considération les besoins de chaque élève individuellement</t>
  </si>
  <si>
    <t xml:space="preserve">Dans quelle mesure êtes-vous en accord ou en désaccord avec les assertions sur l'école suivantes: &gt;&gt; La musique et le dessin devraient avoir la même importance disciplinaire que les mathématique et le français.</t>
  </si>
  <si>
    <t xml:space="preserve">Dans quelle mesure êtes-vous en accord ou en désaccord avec les assertions sur l'école suivantes: &gt;&gt; Il est inutile de faire apprendre aux élèves des savoirs qui n’ont pas de sens pour eux. </t>
  </si>
  <si>
    <t xml:space="preserve">Dans quelle mesure êtes-vous en accord ou en désaccord avec les assertions sur l'école suivantes: &gt;&gt; Le rôle principal de l’école est de former des citoyens actifs et aptes à affronter collectivement les défits sociétaux.</t>
  </si>
  <si>
    <t xml:space="preserve">Dans quelle mesure êtes-vous en accord ou en désaccord avec les assertions sur l'école suivantes: &gt;&gt; Il ne faut pas sélectionner les élèves et les placer dans des voies puisque les élèves plus avancés aident ceux qui le sont moins à construire de nouvelles compétences. </t>
  </si>
  <si>
    <t xml:space="preserve">Dans quelle mesure êtes-vous en accord ou en désaccord avec les assertions sur l'école suivantes: &gt;&gt; L’école est le creuset d’une formation où les élèves collaborent et construisent ensembles des nouveaux savoirs. </t>
  </si>
  <si>
    <t xml:space="preserve">Dans quelle mesure êtes-vous en accord ou en désaccord avec les assertions sur l'école suivantes: &gt;&gt; La classe devrait être un collectif qui implique tous les élèves dans une aventure commune et dont le fonctionnement permet à chacun de progresser.</t>
  </si>
  <si>
    <t xml:space="preserve">Dans quelle mesure êtes-vous en accord ou en désaccord avec les assertions sur l'école suivantes: &gt;&gt; L’école obligatoire est financée à 100 % par l’État. Il en devrait être de même pour toutes les filières de formation supérieures (écoles professionnelles, gymnases, universités)</t>
  </si>
  <si>
    <t xml:space="preserve">Dans quelle mesure êtes-vous en accord ou en désaccord avec les assertions sur l'école suivantes: &gt;&gt; La situation socio-économique des parents a une influence importante la réussite du cursus scolaire des enfants</t>
  </si>
  <si>
    <t xml:space="preserve">Dans quelle mesure êtes-vous en accord ou en désaccord avec les assertions sur la durabilité suivantes: &gt;&gt; Il n’y a pas d’urgence climatique, les modifications du climat observées sont d’origine naturelle</t>
  </si>
  <si>
    <t xml:space="preserve">Dans quelle mesure êtes-vous en accord ou en désaccord avec les assertions sur la durabilité suivantes: &gt;&gt; Le marché du carbone (bourse de quotas de carbone ou GES équivalent carbone) permet de réguler la production mondiale de GES (Gaz à Effet de Serre). </t>
  </si>
  <si>
    <t xml:space="preserve">Dans quelle mesure êtes-vous en accord ou en désaccord avec les assertions sur la durabilité suivantes: &gt;&gt; Ce sont en priorité les très gros émetteurs de gazs à effet de serre (GES) qui devraient apporter des changements dans leur politique. De part sa petite taille, il est inutile que la Suisse réduise unilatéralement ses émissions. </t>
  </si>
  <si>
    <t xml:space="preserve">Dans quelle mesure êtes-vous en accord ou en désaccord avec les assertions sur la durabilité suivantes: &gt;&gt; Les différents rapports du Groupe d’experts intergouvernemental sur l’évolution du climat (GIEC) sont une base scientifique pour justifier la déclaration de l’urgence climatique.</t>
  </si>
  <si>
    <t xml:space="preserve">Dans quelle mesure êtes-vous en accord ou en désaccord avec les assertions sur la durabilité suivantes: &gt;&gt; Le développement durable (« croissance écologiste » comme l’a définie Emmanuel Macron) est une solution pertinente à la crise climatique</t>
  </si>
  <si>
    <t xml:space="preserve">Dans quelle mesure êtes-vous en accord ou en désaccord avec les assertions sur la durabilité suivantes: &gt;&gt; L’innovation et la technologie permetteront de répondre aux enjeux climatiques</t>
  </si>
  <si>
    <t xml:space="preserve">Dans quelle mesure êtes-vous en accord ou en désaccord avec les assertions sur la durabilité suivantes: &gt;&gt; Il est possible de répondre à la crise climatique avec le principe incitatif du pollueur-payeur (taxes). </t>
  </si>
  <si>
    <t xml:space="preserve">Dans quelle mesure êtes-vous en accord ou en désaccord avec les assertions sur la durabilité suivantes: &gt;&gt; L’économie de marché intègre déjà suffisamment les enjeux de durabilité</t>
  </si>
  <si>
    <t xml:space="preserve">Dans quelle mesure êtes-vous en accord ou en désaccord avec les assertions sur la durabilité suivantes: &gt;&gt; Seul un changement de paradigme sociétal, économique et politique permettra de répondre à la crise climatique</t>
  </si>
  <si>
    <t xml:space="preserve">Dans quelle mesure êtes-vous en accord ou en désaccord avec les assertions sur la durabilité suivantes: &gt;&gt; La décroissance est une réponse pertinente aux enjeux de durabilité</t>
  </si>
  <si>
    <t xml:space="preserve">Dans quelle mesure êtes-vous en accord ou en désaccord avec les assertions sur la durabilité suivantes: &gt;&gt; Le capitalisme est à l’origine de la crise climatique</t>
  </si>
  <si>
    <t xml:space="preserve">Dans quelle mesure êtes-vous en accord ou en désaccord avec les assertions sur la durabilité suivantes: &gt;&gt; Seule une révolution politique pourra maintenir la pérennité de notre environnement</t>
  </si>
  <si>
    <t xml:space="preserve">Dans quelle mesure êtes-vous en accord ou en désaccord avec les assertions sur l'éducation numérique suivantes: &gt;&gt; L’éducation numérique c’est d’enseigner comment fonctionne un système informatique</t>
  </si>
  <si>
    <t xml:space="preserve">Dans quelle mesure êtes-vous en accord ou en désaccord avec les assertions sur l'éducation numérique suivantes: &gt;&gt; Connaître les dernières innovations technologiques permet d’avoir un avantage dans la vie professionnelle</t>
  </si>
  <si>
    <t xml:space="preserve">Dans quelle mesure êtes-vous en accord ou en désaccord avec les assertions sur l'éducation numérique suivantes: &gt;&gt; L’école devrait enseigner à tous les élèves un langage de programmation informatique</t>
  </si>
  <si>
    <t xml:space="preserve">Dans quelle mesure êtes-vous en accord ou en désaccord avec les assertions sur l'éducation numérique suivantes: &gt;&gt; L'informatique est une science qui devrait être enseignée au même titre que la physique ou la biologie</t>
  </si>
  <si>
    <t xml:space="preserve">Dans quelle mesure êtes-vous en accord ou en désaccord avec les assertions sur l'éducation numérique suivantes: &gt;&gt; C’est le rôle l’école de sensibiliser les élèves à l’influence du numérique sur nos sociétés. </t>
  </si>
  <si>
    <t xml:space="preserve">Dans quelle mesure êtes-vous en accord ou en désaccord avec les assertions sur l'éducation numérique suivantes: &gt;&gt; C’est à l’école que les élèves doivent apprendre que l’intelligence artificielle peut permettre d’influencer une opinion.</t>
  </si>
  <si>
    <t xml:space="preserve">Dans quelle mesure êtes-vous en accord ou en désaccord avec les assertions sur l'éducation numérique suivantes: &gt;&gt; La culture numérique (vidéo, jeux, etc..) a sa place dans l’Histoire de l’Art.</t>
  </si>
  <si>
    <t xml:space="preserve">Dans quelle mesure êtes-vous en accord ou en désaccord avec les assertions sur l'éducation numérique suivantes: &gt;&gt; L'école doit sensibiliser les élèves aux risques liés à l'usage intensif des écrans</t>
  </si>
  <si>
    <t xml:space="preserve">Dans quelle mesure êtes-vous en accord ou en désaccord avec les assertions sur l'éducation numérique suivantes: &gt;&gt; L’école doit enseigner aux élèves à choisir et utiliser adéquatement les applications informatiques. </t>
  </si>
  <si>
    <t xml:space="preserve">Dans quelle mesure êtes-vous en accord ou en désaccord avec les assertions sur l'éducation numérique suivantes: &gt;&gt; Ce ne serait pas normal que des personnes sortent de l’école sans savoir utiliser un traitement de texte pour écrire une lettre ou un tableur pour établir une comptabilité</t>
  </si>
  <si>
    <t xml:space="preserve">Dans quelle mesure êtes-vous en accord ou en désaccord avec les assertions sur l'éducation numérique suivantes: &gt;&gt; L’école doit enseigner les principaux outils logiciels utilisés dans les entreprises.</t>
  </si>
  <si>
    <t xml:space="preserve">Dans quelle mesure êtes-vous en accord ou en désaccord avec les assertions sur l'éducation numérique suivantes: &gt;&gt; L'école devrait permettre aux élèves de passer du statut de consommateur à celui de créateur de contenus numériques</t>
  </si>
  <si>
    <t xml:space="preserve">Dans quelle mesure êtes-vous en accord ou en désaccord avec les assertions suivantes: &gt;&gt; Le développement du numérique se fait au détriment de la durabilité</t>
  </si>
  <si>
    <t xml:space="preserve">Dans quelle mesure êtes-vous en accord ou en désaccord avec les assertions suivantes: &gt;&gt; Le développement du numérique permet d’apporter des solutions pour plus de durabilité</t>
  </si>
  <si>
    <t xml:space="preserve">Dans quelle mesure êtes-vous en accord ou en désaccord avec les assertions suivantes: &gt;&gt; L’éducation numérique doit intégrer des enjeux de durabilité</t>
  </si>
  <si>
    <t xml:space="preserve">Dans quelle mesure êtes-vous en accord ou en désaccord avec les assertions suivantes: &gt;&gt; Les questions de durabilité doivent occuper une place significative de l’enseignement scolaire vaudois. </t>
  </si>
  <si>
    <t xml:space="preserve">L’éducation au développement durable doit-il inclure les aspects liés au numérique?</t>
  </si>
  <si>
    <t xml:space="preserve">L’éducation numérique est un des chantiers prioritaire du DFJC, qui cherche également à «prendre le chemin de la durabilité» avec notamment une plateforme durabilité en soutien aux enseignants.  Soutenez-vous ces initiatives et voyez-vous des synergies ou des contradictions entre ces deux objectifs et le cas échéant quels sont-ils ? Vous pouvez développer votre position. </t>
  </si>
  <si>
    <t xml:space="preserve">Avez-vous une dernière remarque à formuler sur le rôle de l'école, de l'éducation numérique, de la durabilité ou de l'articulation entre les trois ?</t>
  </si>
  <si>
    <t xml:space="preserve">Voulez-vous ajouter une remarque ou un commentaire personnel sur un point spécifique qui a été, ou qui n'a pas été abordé dans cette enquête </t>
  </si>
  <si>
    <t xml:space="preserve">2021/06/23 19:55:42</t>
  </si>
  <si>
    <t xml:space="preserve">55-60 ans</t>
  </si>
  <si>
    <t xml:space="preserve">Homme</t>
  </si>
  <si>
    <t xml:space="preserve">Village</t>
  </si>
  <si>
    <t xml:space="preserve">diplôme/brevet fédéral</t>
  </si>
  <si>
    <t xml:space="preserve">8</t>
  </si>
  <si>
    <t xml:space="preserve">d\'accord</t>
  </si>
  <si>
    <t xml:space="preserve">neutre</t>
  </si>
  <si>
    <t xml:space="preserve">désaccord</t>
  </si>
  <si>
    <t xml:space="preserve">accord</t>
  </si>
  <si>
    <t xml:space="preserve">fortement en désaccord</t>
  </si>
  <si>
    <t xml:space="preserve">oui aussi bien les aspects positifs que négatifs</t>
  </si>
  <si>
    <t xml:space="preserve">Oui, d'accord </t>
  </si>
  <si>
    <t xml:space="preserve">2021/06/23 17:43:18</t>
  </si>
  <si>
    <t xml:space="preserve">60-65 ans</t>
  </si>
  <si>
    <t xml:space="preserve">Femme</t>
  </si>
  <si>
    <t xml:space="preserve">Ville (+10'000 habitants)</t>
  </si>
  <si>
    <t xml:space="preserve">HES/Université</t>
  </si>
  <si>
    <t xml:space="preserve">6</t>
  </si>
  <si>
    <t xml:space="preserve">fortement d\'accord</t>
  </si>
  <si>
    <t xml:space="preserve">Bravo</t>
  </si>
  <si>
    <t xml:space="preserve">2021/06/23 16:04:04</t>
  </si>
  <si>
    <t xml:space="preserve">2021/06/23 14:27:34</t>
  </si>
  <si>
    <t xml:space="preserve">CFC; diplôme/brevet fédéral</t>
  </si>
  <si>
    <t xml:space="preserve">7</t>
  </si>
  <si>
    <t xml:space="preserve">J'appuye cette démarche</t>
  </si>
  <si>
    <t xml:space="preserve">2021/06/23 11:59:17</t>
  </si>
  <si>
    <t xml:space="preserve">4</t>
  </si>
  <si>
    <t xml:space="preserve">Ce sujet est porteur.
Ce n'est pas à l'école obligatoire de se substituer aux plans de formation des métiers. 
Le DFJC doit susciter l'intérêt de l'élève et non pas lui donner un niveau qui, en fonction de son orientation post-école obligatoire sans en limiter le pouvoir d'abstraction.
</t>
  </si>
  <si>
    <t xml:space="preserve">Je crains que l'association de tous ces mots soit réaliste. Ce n'est pas un gage de réussite car l'éducation numérique est en définitive qu'un outil.
Seule une base solide de français, math appliqué et l'histoire pour les langues étrangères sont à privilégier à l'aide des outils inclus dans l'éducation numérique.</t>
  </si>
  <si>
    <t xml:space="preserve">2021/06/23 11:59:07</t>
  </si>
  <si>
    <t xml:space="preserve">5</t>
  </si>
  <si>
    <t xml:space="preserve">2021/06/23 11:55:22</t>
  </si>
  <si>
    <t xml:space="preserve">+65 ans</t>
  </si>
  <si>
    <t xml:space="preserve">ne sait pas</t>
  </si>
  <si>
    <t xml:space="preserve">Je soutiens pleinement ces initiatives et salue l'engagement actuel du DFJC en faveur de la formation duale.</t>
  </si>
  <si>
    <t xml:space="preserve">Il me paraît important de promouvoir, assez tôt dans le cursus scolaire, aussi bien la formation duale que les études supérieures. Le titulaire d'un CFC peut progresser s'il le souhaite, en effectuant des études supérieures après un apprentissage.</t>
  </si>
  <si>
    <t xml:space="preserve">Heureux d'avoir contribué à cette enquête !</t>
  </si>
  <si>
    <t xml:space="preserve">2021/06/23 11:54:02</t>
  </si>
  <si>
    <t xml:space="preserve">30-35 ans</t>
  </si>
  <si>
    <t xml:space="preserve">2</t>
  </si>
  <si>
    <t xml:space="preserve">Je connais assez mal les questions numériques, mais on sait de plus en plus que numérique ne signifie pas durable. Or, il y a souvent confusion entre les deux... Je vois donc une contradictions dès lors que l'on estime que le numérique est par définition durable. Mais les deux ne sont pas intrinsèquement incompatibles : il faut trouver des solutions numériques durables, mais cela implique une recherche active.</t>
  </si>
  <si>
    <t xml:space="preserve">2021/06/23 11:27:54</t>
  </si>
  <si>
    <t xml:space="preserve">40-45 ans</t>
  </si>
  <si>
    <t xml:space="preserve">secondaire 2</t>
  </si>
  <si>
    <t xml:space="preserve">oui surtout les aspects négatifs</t>
  </si>
  <si>
    <t xml:space="preserve">Je les vois comme complètement contradictoires. Je pense que l'éducation numérique doit se concentrer sur la sensibilisation aux impacts environnementaux et sociaux, et informer sur les alternatives "propres" aux outils usuels.
À vrai dire, je peine à envisager la durabilité du numérique en tant que tel, pour des questions de ressources notamment. Il serait donc prudent qu'envisager une dénumérisation progressive mais intense des services les plus essentiels pour la population: au moins offrir la possibilité de passer par d'autres biais. </t>
  </si>
  <si>
    <t xml:space="preserve">Je pense que de nombreux nouveaux métiers de demain reposent sur des low techs et que notre orientation vers le tout numérique est un énorme gaspillage d'argent, de ressources et d'énergie. Une révolution scolaire (tout comme sociétale) tenant compte du réchauffement climatique auquel nous serons confrontés, plus ou moins difficilement en fonction des efforts que nous consentirons à faire, est indispensable... ce qui est, dans la réalité des faits, désolant...</t>
  </si>
  <si>
    <t xml:space="preserve">2021/06/23 10:39:37</t>
  </si>
  <si>
    <t xml:space="preserve">50-55 ans</t>
  </si>
  <si>
    <t xml:space="preserve">Je suis assez dubitatifs pour l'introduction, par exemple, de tableau interactifs au détriment des tableaux noirs qui sont un exemple d'outils durable. De plus, les enfants ne doivent pas avoir trop tôt accès aux écrans.
Enfin, la durée de vie des objets numérique est scandaleusement trop courte et ces objets ne sont que très peu recyclables et réparables.</t>
  </si>
  <si>
    <t xml:space="preserve">réfléchir et créer, oui ! être un utilisateur captif de logiciels opaques non !
Favorisons les logiciels libres et modifiables !</t>
  </si>
  <si>
    <t xml:space="preserve">Manque l'aspect de recyclage et de réparabilité des moyens numériques.
Manque aussi la dépendances à certains logiciels captifs.</t>
  </si>
  <si>
    <t xml:space="preserve">2021/06/23 10:39:22</t>
  </si>
  <si>
    <t xml:space="preserve">CFC</t>
  </si>
  <si>
    <t xml:space="preserve">Je pense que la DFJC va dans la bonne direction et je trouve ces deux objectifs tout a fait complémentaire.</t>
  </si>
  <si>
    <t xml:space="preserve">Pas de remarque spécifique, juste que l'école doit rester complétement neutre politiquement, et ne doit absolument pas influencer les élèves malgrè les enjeux économique et climatique actuelle.</t>
  </si>
  <si>
    <t xml:space="preserve">2021/06/23 10:36:23</t>
  </si>
  <si>
    <t xml:space="preserve">2021/06/23 10:26:25</t>
  </si>
  <si>
    <t xml:space="preserve">3</t>
  </si>
  <si>
    <t xml:space="preserve">2021/06/23 10:02:54</t>
  </si>
  <si>
    <t xml:space="preserve">Oui, je soutiens l'idée que l'éducation numérique et l'apprentissage de la durabilité peuvent être enseigné/transmis en "synergie". L'esprit critique et la "position de recul" méritent aussi d'être considéré comme des blocs de connaissance qui peuvent/doivent être enseignés/transmis en synergie.</t>
  </si>
  <si>
    <t xml:space="preserve">2021/06/23 09:58:52</t>
  </si>
  <si>
    <t xml:space="preserve">.</t>
  </si>
  <si>
    <t xml:space="preserve">2021/06/23 09:57:51</t>
  </si>
  <si>
    <t xml:space="preserve">oui, avec transparence et esprit ciritque</t>
  </si>
  <si>
    <t xml:space="preserve">2021/06/23 09:24:47</t>
  </si>
  <si>
    <t xml:space="preserve">obligatoire; secondaire 2; HES/Université</t>
  </si>
  <si>
    <t xml:space="preserve">2021/06/23 09:08:19</t>
  </si>
  <si>
    <t xml:space="preserve">Oui je peux entièrement soutenir cette voie qui doit s'adresser à tous les élèves qui sont à même d’intégrer un bagage de base large leur permettant de se faire une opinion globale sur les questions de durabilité de notre société.
NB: tous les individus ne sont pas prêts au même âge à avancer dans ce domaine complexe, c'est pourquoi l'enseignement numérique/durabilité doit être modulable tout au long du cursus de l'élève  </t>
  </si>
  <si>
    <t xml:space="preserve">L'éducation numérique ne doit pas occulter les fondamentaux donnant accès aux sciences de la vie (chimie, physique, sciences de la terre, biologie, botanique, agronomie ...) qui permettent à l'élève de comprendre comment fonctionne les systèmes globaux et pourquoi la durabilité est indispensable au maintien des équilibres et donc de la survie de notre espèce sur Terre. 
Elle ne doivent pas non plus oublier de développer le sens critique des élèves par l'enseignement de la philosophie et de l'histoire des civilisations. </t>
  </si>
  <si>
    <t xml:space="preserve">Tous les individus ne sont pas égaux mais tous peuvent et doivent être encouragés à amener leur pierre à l'édifice </t>
  </si>
  <si>
    <t xml:space="preserve">2021/06/22 21:11:54</t>
  </si>
  <si>
    <t xml:space="preserve">45-50 ans</t>
  </si>
  <si>
    <t xml:space="preserve">2021/06/22 20:13:41</t>
  </si>
  <si>
    <t xml:space="preserve">Hameau</t>
  </si>
  <si>
    <t xml:space="preserve">
</t>
  </si>
  <si>
    <t xml:space="preserve">2021/06/22 19:03:58</t>
  </si>
  <si>
    <t xml:space="preserve">Le sport doit aussi être considéré comme une branche à part entière.</t>
  </si>
  <si>
    <t xml:space="preserve">2021/06/22 18:18:49</t>
  </si>
  <si>
    <t xml:space="preserve">Oui mais en effet, il faut aussi mettre en balance la pollution numérique pour permettre la balance en toute connaissance de cause</t>
  </si>
  <si>
    <t xml:space="preserve">2021/06/22 17:19:31</t>
  </si>
  <si>
    <t xml:space="preserve">- 30 ans</t>
  </si>
  <si>
    <t xml:space="preserve">1</t>
  </si>
  <si>
    <t xml:space="preserve">Il semble qu'actuellement, il manque encore, dans les débats autour du numérique et de la durabilité, des éléments importants qui problématisent l'empreinte environnementale du numérique. En effet, par définition, le numérique semble être immatériel, mais il suppose tout de même une matérialité (des serveurs notamment, mais également de tout le matériel informatique: https://collections.unu.edu/eserv/UNU:7819/GEM_2020_French_final_pages.pdf). Le passage au tout numérique a un impact environnemental qu'on a de la peine à voir, et selon la chercheuse Solangue Ghernaouti, il y a une lacune dans les débats à ce sujet (voir par exemple: https://sagw.ch/sagw/aktuell/blog/details/news/le-numerique-doit-reduire-son-empreinte-environnementale/). Une écologie en matière de numérique me semble devoir être problématisée. En tous les cas, il me semble primordial de faire prendre conscience de la matérialité du numérique (et ses conséquences sur l'environnement).
Un exemple à l'heure actuelle: les communes sont actuellement obligées par le canton à devoir acquérir des écrans gigantesques pour équiper les salles de classe, en priorité dans les classes de primaires, pour répondre tant aux attentes de l'école numérique qu'aux attentes des enseignant.e.s. Au delà du fait qu'il est à mon avis questionnable d'avoir comme priorité l'équipement des salles de classe pour les enfants en bas âge, ces écrans sont amortis sur dix ans. Après dix ans, cela n'a donc plus de valeur, et cela pose des questions en matière de durabilité. Par ailleurs, à l'heure actuelle, les progrès technologiques rendent le matériel informatique rapidement obsolète. Je pense qu'il est essentiel de tenir compte de cela .</t>
  </si>
  <si>
    <t xml:space="preserve">Il me semble que l'école devrait également fournir des outils critiques pour questionner le sens de la transition vers une société numérique, et ce que signifie être un être humain dans une société numérique. Pourquoi une société numérique ? Comment est-ce que le "langage" informatique traduit notre réalité qui est, par définition, complexe ? Qu'y gagnons-nous, collectivement, et en tant qu'individu ? Que perdons-nous en chemin ? Quel sens mettre dans tout cela ? 
Il est possible de le faire, à mon sens, à partir d'autres branches, telles que le français ou les arts: la science-fiction est un genre (littéraire, cinématographique, pictural) qui permet de se poser ce genre de questions plus philosophique: la science-fiction revêt une dimension pragmatique qui permet de questionner ces dimensions, car elle nous parle de l'humain et des société humaine dans des mondes où des utopies technoscientifiques -- existantes dans nos mondes contemporains --  ont été poussées fictivement à leur paroxysme. Elle permet de mettre en évidence des valeurs sous-jacentes à ces utopies et de les questionner (voir notamment les travaux de Marc Atallah)
Aujourd'hui, j'ai l'impression que les outils à disposition des enseignant.e.s pour pouvoir donner ces outils critiques sont moins élaborés que le matériel qui est déjà là tout prêt à être utilisé. Et je pense qu'en allant de l'avant rapidement dans la transition au numérique sans se poser des questions fondamentales sur le sens que cela a, c'est pas toptop. </t>
  </si>
  <si>
    <t xml:space="preserve">2021/06/22 16:55:13</t>
  </si>
  <si>
    <t xml:space="preserve">2021/06/22 16:55:12</t>
  </si>
  <si>
    <t xml:space="preserve">L'éducation numérique et la durabilité sont deux notions qui ne sont pas forcément dichotomiques. Les deux notions doivent être enseignées aux élèves pour que ces derniers aient un comportement responsable à l'avenir.</t>
  </si>
  <si>
    <t xml:space="preserve">2021/06/22 16:50:43</t>
  </si>
  <si>
    <t xml:space="preserve">C'est peut-être nécessaire mais cela doit surtout être enseigné à la HEP. Je ne vois pas de contradiction.</t>
  </si>
  <si>
    <t xml:space="preserve">Enseigner le numérique de manière durable est important en faisant attention à ne pas faire d'influence politique</t>
  </si>
  <si>
    <t xml:space="preserve">2021/06/22 16:42:27</t>
  </si>
  <si>
    <t xml:space="preserve">35-40 ans</t>
  </si>
  <si>
    <t xml:space="preserve">9</t>
  </si>
  <si>
    <t xml:space="preserve">La numérisation est contradictoire avec la durabilité simplement par son besoin croissant en énergie électrique. Le numérique s'inscrit aussi en contradiction avec l'objectif d'autonomisation des élèves, ces derniers devenant de plus en plus dépendants et assistés par les moyens numériques.</t>
  </si>
  <si>
    <t xml:space="preserve">2021/06/22 16:25:21</t>
  </si>
  <si>
    <t xml:space="preserve">Oui je soutiens</t>
  </si>
  <si>
    <t xml:space="preserve">2021/06/22 16:21:48</t>
  </si>
  <si>
    <t xml:space="preserve">Oui, les synergies sont évidentes</t>
  </si>
  <si>
    <t xml:space="preserve">non</t>
  </si>
  <si>
    <t xml:space="preserve">2021/06/22 16:21:24</t>
  </si>
  <si>
    <t xml:space="preserve">2021/06/22 16:19:48</t>
  </si>
  <si>
    <t xml:space="preserve">secondaire 2; CFC; diplôme/brevet fédéral</t>
  </si>
  <si>
    <t xml:space="preserve">2021/06/22 16:15:08</t>
  </si>
  <si>
    <t xml:space="preserve">2021/06/22 16:13:27</t>
  </si>
  <si>
    <t xml:space="preserve">Oui, je soutiens pleinement ces initiatives.</t>
  </si>
  <si>
    <t xml:space="preserve">2021/06/22 16:10:04</t>
  </si>
  <si>
    <t xml:space="preserve">2021/06/22 16:09:22</t>
  </si>
  <si>
    <t xml:space="preserve">Pas de commentaire </t>
  </si>
  <si>
    <t xml:space="preserve">Non</t>
  </si>
  <si>
    <t xml:space="preserve">École devrait plus orienter métier .que Etude ou mieux informer les possibilités uniques d'avancer dans une profession et informer les parents </t>
  </si>
  <si>
    <t xml:space="preserve">2021/06/22 16:05:41</t>
  </si>
  <si>
    <t xml:space="preserve">2021/06/22 16:02:04</t>
  </si>
  <si>
    <t xml:space="preserve">J'approuve pour autant de garder une certaine logique</t>
  </si>
  <si>
    <t xml:space="preserve">L'école doit-être le plus proche possible de la réalité, tout en laissant les enfants être des enfants.</t>
  </si>
  <si>
    <t xml:space="preserve">2021/06/22 16:02:00</t>
  </si>
  <si>
    <t xml:space="preserve">Oui, beaucoup de synergies existent, mais attention à l'obsolescence....</t>
  </si>
  <si>
    <t xml:space="preserve">Je pense qu'il est fondamental que le corps enseignant puisse accueillir plus de personnes ayant une expérience professionnelle dans le privé, tant pour les élèves, que pour le corps enseignant lui même. 
JF </t>
  </si>
  <si>
    <t xml:space="preserve">Meilleurs vœux pour la suite de ta carrière. Des personnes qui font un choix courageux, empreint de nombreux sacrifices tant financiers  que personnels, sont à valoriser au sein du DFJC !!!</t>
  </si>
  <si>
    <t xml:space="preserve">2021/06/22 16:01:05</t>
  </si>
  <si>
    <t xml:space="preserve">2021/06/22 15:58:08</t>
  </si>
  <si>
    <t xml:space="preserve">Nul besoin de nommer un répondant durabilité dans chaque établissement. C'est une thématique transversale qui peut être abordée dans plusieurs disciplines. Sur appel à projets, le département pourrait débloquer des moyens, sans procéder à de l'arrosage généralisé. Dans le projet d'EMPD, en faisant une bête règle de 3, ce sont env. 15'000.- par établissement.
</t>
  </si>
  <si>
    <t xml:space="preserve">Education numérique n'est pas synonyme de moyens numériques supplémentaires!</t>
  </si>
  <si>
    <t xml:space="preserve">2021/06/22 15:56:56</t>
  </si>
  <si>
    <t xml:space="preserve">Ne pas oublier l'écrit, le papier, le parfum des parchemins.... </t>
  </si>
  <si>
    <t xml:space="preserve">2021/06/22 15:56:48</t>
  </si>
  <si>
    <t xml:space="preserve">2021/06/22 15:54:16</t>
  </si>
  <si>
    <t xml:space="preserve">2021/06/22 15:53:58</t>
  </si>
  <si>
    <t xml:space="preserve">Je soutiens ces initiatives et les pense conciliables.
Il faut cependant mettre les jeunes au courant de l'emprise actuelle des GAFAM et tenter de rendre ou maintenir notre société indépendante.
</t>
  </si>
  <si>
    <t xml:space="preserve">L'école porte beaucoup sur ses épaules. Les défis sont grands dans bcp de domaines. L'école doit de façon générale produire des élèves plus performante.s
Le Canton de Vaud n'est pas le meilleur élève en matière de formation scolaire.
</t>
  </si>
  <si>
    <t xml:space="preserve">2021/06/22 15:51:59</t>
  </si>
  <si>
    <t xml:space="preserve">secondaire 2; CFC</t>
  </si>
  <si>
    <t xml:space="preserve">2021/06/22 15:51:15</t>
  </si>
  <si>
    <t xml:space="preserve">oui</t>
  </si>
  <si>
    <t xml:space="preserve">2021/06/22 15:50:09</t>
  </si>
  <si>
    <t xml:space="preserve">Partiellement.</t>
  </si>
  <si>
    <t xml:space="preserve">2021/06/22 15:48:01</t>
  </si>
  <si>
    <t xml:space="preserve">--</t>
  </si>
  <si>
    <t xml:space="preserve">2021/06/22 15:46:51</t>
  </si>
  <si>
    <t xml:space="preserve">2021/06/22 15:44:55</t>
  </si>
  <si>
    <t xml:space="preserve">2021/06/22 15:42:45</t>
  </si>
  <si>
    <t xml:space="preserve">10</t>
  </si>
  <si>
    <t xml:space="preserve">..</t>
  </si>
  <si>
    <t xml:space="preserve">2021/06/22 15:42:06</t>
  </si>
  <si>
    <t xml:space="preserve">2021/06/22 15:41:28</t>
  </si>
  <si>
    <t xml:space="preserve">2021/06/22 15:40:54</t>
  </si>
  <si>
    <t xml:space="preserve">2021/06/22 15:40:35</t>
  </si>
  <si>
    <t xml:space="preserve">oui surtout les aspects positifs</t>
  </si>
  <si>
    <t xml:space="preserve">Il faut développer ces synergies</t>
  </si>
  <si>
    <t xml:space="preserve">Il manque un partenaire : les parents qui devraient pouvoir mieux encadrer leurs enfants, pour autant qu'on leur donne les moyens.
</t>
  </si>
  <si>
    <t xml:space="preserve">2021/06/22 15:39:46</t>
  </si>
  <si>
    <t xml:space="preserve">2021/06/22 15:37:32</t>
  </si>
  <si>
    <t xml:space="preserve">2021/06/22 15:37:23</t>
  </si>
  <si>
    <t xml:space="preserve">Il est important que les enseignants soient à l'aise avec les outils informatiques. Avec la crise du Covid, j'ai été confronté aux nombreux soucis et lacunes des enseignants, dans l'utilisation des outils informatiques. En les contactant, j'ai pu les soutenir dans certains domaines et les conseiller. </t>
  </si>
  <si>
    <t xml:space="preserve">En matière de durabilité, il est important de savoir se reposer. Ce n'est pas parce que tout peut être accessible en tout temps, que des enseignants se permettent de contacter les élèves durant les jours fériés par exemple.</t>
  </si>
  <si>
    <t xml:space="preserve">Bravo pour ce travail de recherches</t>
  </si>
  <si>
    <t xml:space="preserve">2021/06/22 15:37:07</t>
  </si>
  <si>
    <t xml:space="preserve">Oui</t>
  </si>
  <si>
    <t xml:space="preserve">L'éducation numérique ne doit pas devenir l'enseignement numérique...</t>
  </si>
  <si>
    <t xml:space="preserve">2021/06/22 15:36:35</t>
  </si>
  <si>
    <t xml:space="preserve">2021/06/22 15:34:32</t>
  </si>
  <si>
    <t xml:space="preserve">il me paraît important de sensibiliser les enseignants comme les élèves sur l'entier des thèmes abordés. </t>
  </si>
  <si>
    <t xml:space="preserve">Pensez également au sport, vive le sport!</t>
  </si>
  <si>
    <t xml:space="preserve">2021/06/22 15:33:21</t>
  </si>
  <si>
    <t xml:space="preserve">2021/06/22 15:32:07</t>
  </si>
  <si>
    <t xml:space="preserve">2021/06/22 15:31:34</t>
  </si>
  <si>
    <t xml:space="preserve">2021/06/22 15:31:20</t>
  </si>
  <si>
    <t xml:space="preserve">2021/06/22 15:29:53</t>
  </si>
  <si>
    <t xml:space="preserve">Le rôle de l'école devrait être d'apprendre aux enfants à se respecter et à respecter la planète car l'école à une chance énorme, celle de réunir des enfants de genre, ethnies, niveaux sociaux différents et c'est le seul endroits où les enfants doivent se confronter à des comportements et des idées différentes de leurs. </t>
  </si>
  <si>
    <t xml:space="preserve">2021/06/22 15:29:41</t>
  </si>
  <si>
    <t xml:space="preserve">2021/06/22 15:28:20</t>
  </si>
  <si>
    <t xml:space="preserve">2021/06/22 15:26:53</t>
  </si>
  <si>
    <t xml:space="preserve">2021/06/22 15:25:50</t>
  </si>
  <si>
    <t xml:space="preserve">2021/06/22 15:25:39</t>
  </si>
  <si>
    <t xml:space="preserve">Des synergies existent mais il y a lieu de s'assurer d'aucun dogmatisme</t>
  </si>
  <si>
    <t xml:space="preserve">Echantillon</t>
  </si>
  <si>
    <t xml:space="preserve">Grand Conseil</t>
  </si>
  <si>
    <t xml:space="preserve">Positionnement</t>
  </si>
  <si>
    <t xml:space="preserve">Hommes </t>
  </si>
  <si>
    <t xml:space="preserve">Ville</t>
  </si>
  <si>
    <t xml:space="preserve">HES UNI</t>
  </si>
  <si>
    <t xml:space="preserve">Femmes</t>
  </si>
  <si>
    <t xml:space="preserve">brevet</t>
  </si>
  <si>
    <t xml:space="preserve">S2</t>
  </si>
  <si>
    <t xml:space="preserve">n/a</t>
  </si>
  <si>
    <t xml:space="preserve">Nom</t>
  </si>
  <si>
    <t xml:space="preserve">Prénom</t>
  </si>
  <si>
    <t xml:space="preserve">Annee naissance</t>
  </si>
  <si>
    <t xml:space="preserve">Parti</t>
  </si>
  <si>
    <t xml:space="preserve">Population Domicile</t>
  </si>
  <si>
    <t xml:space="preserve">Age</t>
  </si>
  <si>
    <t xml:space="preserve">Positionnement politique</t>
  </si>
  <si>
    <t xml:space="preserve">Aminian</t>
  </si>
  <si>
    <t xml:space="preserve">Taraneh</t>
  </si>
  <si>
    <t xml:space="preserve">F</t>
  </si>
  <si>
    <t xml:space="preserve">Tour-de-Peilz</t>
  </si>
  <si>
    <t xml:space="preserve">EP</t>
  </si>
  <si>
    <t xml:space="preserve">Aschwanden</t>
  </si>
  <si>
    <t xml:space="preserve">Sergei</t>
  </si>
  <si>
    <t xml:space="preserve">M</t>
  </si>
  <si>
    <t xml:space="preserve">Jouxtens-Mézery</t>
  </si>
  <si>
    <t xml:space="preserve">PLR</t>
  </si>
  <si>
    <t xml:space="preserve">Hommes</t>
  </si>
  <si>
    <t xml:space="preserve">SOC</t>
  </si>
  <si>
    <t xml:space="preserve">Attinger-Doepper</t>
  </si>
  <si>
    <t xml:space="preserve">Claire</t>
  </si>
  <si>
    <t xml:space="preserve">Lausanne</t>
  </si>
  <si>
    <t xml:space="preserve">Baehler-Bech</t>
  </si>
  <si>
    <t xml:space="preserve">Anne</t>
  </si>
  <si>
    <t xml:space="preserve">VER</t>
  </si>
  <si>
    <t xml:space="preserve">Balet</t>
  </si>
  <si>
    <t xml:space="preserve">Stéphane</t>
  </si>
  <si>
    <t xml:space="preserve">Yverdon</t>
  </si>
  <si>
    <t xml:space="preserve">LIBRE</t>
  </si>
  <si>
    <t xml:space="preserve">Barbezat-Fuchs</t>
  </si>
  <si>
    <t xml:space="preserve">Circé</t>
  </si>
  <si>
    <t xml:space="preserve">Bex</t>
  </si>
  <si>
    <t xml:space="preserve">VL</t>
  </si>
  <si>
    <t xml:space="preserve">Baux</t>
  </si>
  <si>
    <t xml:space="preserve">Céline</t>
  </si>
  <si>
    <t xml:space="preserve">Les Moulins</t>
  </si>
  <si>
    <t xml:space="preserve">UDC</t>
  </si>
  <si>
    <t xml:space="preserve">Berthoud</t>
  </si>
  <si>
    <t xml:space="preserve">Alexandre</t>
  </si>
  <si>
    <t xml:space="preserve">Neyruz-sur-Moudon</t>
  </si>
  <si>
    <t xml:space="preserve">Betschart</t>
  </si>
  <si>
    <t xml:space="preserve">Anne-Sophie</t>
  </si>
  <si>
    <t xml:space="preserve">Yvonand</t>
  </si>
  <si>
    <t xml:space="preserve">Bettschart-Narbel</t>
  </si>
  <si>
    <t xml:space="preserve">Florence</t>
  </si>
  <si>
    <t xml:space="preserve">Bezençon</t>
  </si>
  <si>
    <t xml:space="preserve">Jean-Luc</t>
  </si>
  <si>
    <t xml:space="preserve">Goumoens-la-Ville</t>
  </si>
  <si>
    <t xml:space="preserve">Birchler</t>
  </si>
  <si>
    <t xml:space="preserve">Jean-Christophe</t>
  </si>
  <si>
    <t xml:space="preserve">Mont-sur-Rolle</t>
  </si>
  <si>
    <t xml:space="preserve">Bolay</t>
  </si>
  <si>
    <t xml:space="preserve">Nicolas</t>
  </si>
  <si>
    <t xml:space="preserve">Genolier</t>
  </si>
  <si>
    <t xml:space="preserve">Bouverat</t>
  </si>
  <si>
    <t xml:space="preserve">Arnaud</t>
  </si>
  <si>
    <t xml:space="preserve">Bovay</t>
  </si>
  <si>
    <t xml:space="preserve">Alain</t>
  </si>
  <si>
    <t xml:space="preserve">Saint-Légier</t>
  </si>
  <si>
    <t xml:space="preserve">Buclin</t>
  </si>
  <si>
    <t xml:space="preserve">Hadrien</t>
  </si>
  <si>
    <t xml:space="preserve">Buffat</t>
  </si>
  <si>
    <t xml:space="preserve">Marc-Olivier</t>
  </si>
  <si>
    <t xml:space="preserve">Butera</t>
  </si>
  <si>
    <t xml:space="preserve">Sonya</t>
  </si>
  <si>
    <t xml:space="preserve">Crissier</t>
  </si>
  <si>
    <t xml:space="preserve">Byrne Garelli</t>
  </si>
  <si>
    <t xml:space="preserve">Josephine</t>
  </si>
  <si>
    <t xml:space="preserve">Rolle</t>
  </si>
  <si>
    <t xml:space="preserve">Cachemaille</t>
  </si>
  <si>
    <t xml:space="preserve">Cendrine</t>
  </si>
  <si>
    <t xml:space="preserve">Baulmes</t>
  </si>
  <si>
    <t xml:space="preserve">Cachin</t>
  </si>
  <si>
    <t xml:space="preserve">Jean-François</t>
  </si>
  <si>
    <t xml:space="preserve">Cala</t>
  </si>
  <si>
    <t xml:space="preserve">Sébastien</t>
  </si>
  <si>
    <t xml:space="preserve">Les Charbonnières</t>
  </si>
  <si>
    <t xml:space="preserve">Cardinaux</t>
  </si>
  <si>
    <t xml:space="preserve">François</t>
  </si>
  <si>
    <t xml:space="preserve">Chailly sur Montreux</t>
  </si>
  <si>
    <t xml:space="preserve">Carrard</t>
  </si>
  <si>
    <t xml:space="preserve">Jean-Daniel</t>
  </si>
  <si>
    <t xml:space="preserve">Carvahlo</t>
  </si>
  <si>
    <t xml:space="preserve">Carine</t>
  </si>
  <si>
    <t xml:space="preserve">Chapuisat</t>
  </si>
  <si>
    <t xml:space="preserve">Lutry</t>
  </si>
  <si>
    <t xml:space="preserve">Cherbuin</t>
  </si>
  <si>
    <t xml:space="preserve">Amélie</t>
  </si>
  <si>
    <t xml:space="preserve">Coppet</t>
  </si>
  <si>
    <t xml:space="preserve">Cherubini</t>
  </si>
  <si>
    <t xml:space="preserve">Alberto</t>
  </si>
  <si>
    <t xml:space="preserve">Aigle</t>
  </si>
  <si>
    <t xml:space="preserve">Chevalley</t>
  </si>
  <si>
    <t xml:space="preserve">Christine</t>
  </si>
  <si>
    <t xml:space="preserve">Veytaux</t>
  </si>
  <si>
    <t xml:space="preserve">Jean-Bernard</t>
  </si>
  <si>
    <t xml:space="preserve">Puidoux</t>
  </si>
  <si>
    <t xml:space="preserve">Jean-Rémi</t>
  </si>
  <si>
    <t xml:space="preserve">Chollet</t>
  </si>
  <si>
    <t xml:space="preserve">Christen</t>
  </si>
  <si>
    <t xml:space="preserve">Jérôme</t>
  </si>
  <si>
    <t xml:space="preserve">Vevey</t>
  </si>
  <si>
    <t xml:space="preserve">Christin</t>
  </si>
  <si>
    <t xml:space="preserve">Dominique Ela</t>
  </si>
  <si>
    <t xml:space="preserve">Prangins</t>
  </si>
  <si>
    <t xml:space="preserve">Clerc</t>
  </si>
  <si>
    <t xml:space="preserve">Aurélien</t>
  </si>
  <si>
    <t xml:space="preserve">Corboz</t>
  </si>
  <si>
    <t xml:space="preserve">Denis</t>
  </si>
  <si>
    <t xml:space="preserve">Cornamusaz</t>
  </si>
  <si>
    <t xml:space="preserve">Philippe</t>
  </si>
  <si>
    <t xml:space="preserve">Trey</t>
  </si>
  <si>
    <t xml:space="preserve">Cretigny</t>
  </si>
  <si>
    <t xml:space="preserve">Laurence</t>
  </si>
  <si>
    <t xml:space="preserve">Bussy-Chardonney</t>
  </si>
  <si>
    <t xml:space="preserve">Croci-Torti</t>
  </si>
  <si>
    <t xml:space="preserve">Ollon</t>
  </si>
  <si>
    <t xml:space="preserve">Cuendet-Schmidt</t>
  </si>
  <si>
    <t xml:space="preserve">Muriel</t>
  </si>
  <si>
    <t xml:space="preserve">Epalinges</t>
  </si>
  <si>
    <t xml:space="preserve">Cuérel</t>
  </si>
  <si>
    <t xml:space="preserve">Julien</t>
  </si>
  <si>
    <t xml:space="preserve">Deillon</t>
  </si>
  <si>
    <t xml:space="preserve">Fabien</t>
  </si>
  <si>
    <t xml:space="preserve">Prilly</t>
  </si>
  <si>
    <t xml:space="preserve">Desarzens</t>
  </si>
  <si>
    <t xml:space="preserve">Eliane</t>
  </si>
  <si>
    <t xml:space="preserve">Plans-sur-Bey</t>
  </si>
  <si>
    <t xml:space="preserve">Dessemontet</t>
  </si>
  <si>
    <t xml:space="preserve">Pierre</t>
  </si>
  <si>
    <t xml:space="preserve">Devaud</t>
  </si>
  <si>
    <t xml:space="preserve">Grégory</t>
  </si>
  <si>
    <t xml:space="preserve">Develey</t>
  </si>
  <si>
    <t xml:space="preserve">Daniel</t>
  </si>
  <si>
    <t xml:space="preserve">La Sarraz</t>
  </si>
  <si>
    <t xml:space="preserve">Dubois</t>
  </si>
  <si>
    <t xml:space="preserve">Carole</t>
  </si>
  <si>
    <t xml:space="preserve">Orient</t>
  </si>
  <si>
    <t xml:space="preserve">Ducommun</t>
  </si>
  <si>
    <t xml:space="preserve">Durussel</t>
  </si>
  <si>
    <t xml:space="preserve">José</t>
  </si>
  <si>
    <t xml:space="preserve">Rovray</t>
  </si>
  <si>
    <t xml:space="preserve">Démétriadès</t>
  </si>
  <si>
    <t xml:space="preserve">Nyon</t>
  </si>
  <si>
    <t xml:space="preserve">Echenard</t>
  </si>
  <si>
    <t xml:space="preserve">Cédric</t>
  </si>
  <si>
    <t xml:space="preserve">Eggenberger</t>
  </si>
  <si>
    <t xml:space="preserve">Epars</t>
  </si>
  <si>
    <t xml:space="preserve">Olivier</t>
  </si>
  <si>
    <t xml:space="preserve">Evéquoz</t>
  </si>
  <si>
    <t xml:space="preserve">Séverine</t>
  </si>
  <si>
    <t xml:space="preserve">Favrod</t>
  </si>
  <si>
    <t xml:space="preserve">Pierre-Alain</t>
  </si>
  <si>
    <t xml:space="preserve">Noville</t>
  </si>
  <si>
    <t xml:space="preserve">Ferrari</t>
  </si>
  <si>
    <t xml:space="preserve">Yves</t>
  </si>
  <si>
    <t xml:space="preserve">Fonjallaz</t>
  </si>
  <si>
    <t xml:space="preserve">Cully</t>
  </si>
  <si>
    <t xml:space="preserve">Freymond</t>
  </si>
  <si>
    <t xml:space="preserve">Isabelle</t>
  </si>
  <si>
    <t xml:space="preserve">Assens</t>
  </si>
  <si>
    <t xml:space="preserve">Sylvain</t>
  </si>
  <si>
    <t xml:space="preserve">Montricher</t>
  </si>
  <si>
    <t xml:space="preserve">Gaudard</t>
  </si>
  <si>
    <t xml:space="preserve">Guy</t>
  </si>
  <si>
    <t xml:space="preserve">Gay</t>
  </si>
  <si>
    <t xml:space="preserve">Maurice</t>
  </si>
  <si>
    <t xml:space="preserve">Gebhard</t>
  </si>
  <si>
    <t xml:space="preserve">Claude-Alain</t>
  </si>
  <si>
    <t xml:space="preserve">Vaux-sur-Morges</t>
  </si>
  <si>
    <t xml:space="preserve">Genoud</t>
  </si>
  <si>
    <t xml:space="preserve">Alice</t>
  </si>
  <si>
    <t xml:space="preserve">Genton</t>
  </si>
  <si>
    <t xml:space="preserve">Jean-Marc</t>
  </si>
  <si>
    <t xml:space="preserve">Forel Lavaux</t>
  </si>
  <si>
    <t xml:space="preserve">Germain</t>
  </si>
  <si>
    <t xml:space="preserve">Saint-George</t>
  </si>
  <si>
    <t xml:space="preserve">Gfeller</t>
  </si>
  <si>
    <t xml:space="preserve">Montreux</t>
  </si>
  <si>
    <t xml:space="preserve">Glardon</t>
  </si>
  <si>
    <t xml:space="preserve">Jean-Claude</t>
  </si>
  <si>
    <t xml:space="preserve">Bussigny</t>
  </si>
  <si>
    <t xml:space="preserve">Glauser</t>
  </si>
  <si>
    <t xml:space="preserve">Glauser Krug</t>
  </si>
  <si>
    <t xml:space="preserve">Sabine</t>
  </si>
  <si>
    <t xml:space="preserve">Champvent</t>
  </si>
  <si>
    <t xml:space="preserve">Glayre</t>
  </si>
  <si>
    <t xml:space="preserve">Yann</t>
  </si>
  <si>
    <t xml:space="preserve">Gross</t>
  </si>
  <si>
    <t xml:space="preserve">Epesses</t>
  </si>
  <si>
    <t xml:space="preserve">Guarna</t>
  </si>
  <si>
    <t xml:space="preserve">Salvatore</t>
  </si>
  <si>
    <t xml:space="preserve">Tolochenaz</t>
  </si>
  <si>
    <t xml:space="preserve">Induni</t>
  </si>
  <si>
    <t xml:space="preserve">Valérie</t>
  </si>
  <si>
    <t xml:space="preserve">Cossonay</t>
  </si>
  <si>
    <t xml:space="preserve">Jaccard</t>
  </si>
  <si>
    <t xml:space="preserve">Nathalie</t>
  </si>
  <si>
    <t xml:space="preserve">Renens</t>
  </si>
  <si>
    <t xml:space="preserve">Jaccoud</t>
  </si>
  <si>
    <t xml:space="preserve">Jessica</t>
  </si>
  <si>
    <t xml:space="preserve">Jacques</t>
  </si>
  <si>
    <t xml:space="preserve">Vincent</t>
  </si>
  <si>
    <t xml:space="preserve">Morges</t>
  </si>
  <si>
    <t xml:space="preserve">Jaquier</t>
  </si>
  <si>
    <t xml:space="preserve">Rémy</t>
  </si>
  <si>
    <t xml:space="preserve">Jobin</t>
  </si>
  <si>
    <t xml:space="preserve">Echichens</t>
  </si>
  <si>
    <t xml:space="preserve">Joly</t>
  </si>
  <si>
    <t xml:space="preserve">Rebecca</t>
  </si>
  <si>
    <t xml:space="preserve">Karlen</t>
  </si>
  <si>
    <t xml:space="preserve">Dylan</t>
  </si>
  <si>
    <t xml:space="preserve">Villeneuve</t>
  </si>
  <si>
    <t xml:space="preserve">Keller</t>
  </si>
  <si>
    <t xml:space="preserve">Labouchère</t>
  </si>
  <si>
    <t xml:space="preserve">Catherine</t>
  </si>
  <si>
    <t xml:space="preserve">Gland</t>
  </si>
  <si>
    <t xml:space="preserve">Liniger</t>
  </si>
  <si>
    <t xml:space="preserve">Prévonloup</t>
  </si>
  <si>
    <t xml:space="preserve">Lohri</t>
  </si>
  <si>
    <t xml:space="preserve">Didier</t>
  </si>
  <si>
    <t xml:space="preserve">Bassins</t>
  </si>
  <si>
    <t xml:space="preserve">Lopez</t>
  </si>
  <si>
    <t xml:space="preserve">Elodie</t>
  </si>
  <si>
    <t xml:space="preserve">Mahaim</t>
  </si>
  <si>
    <t xml:space="preserve">Raphael</t>
  </si>
  <si>
    <t xml:space="preserve">Lussy-sur-Morges</t>
  </si>
  <si>
    <t xml:space="preserve">Masson</t>
  </si>
  <si>
    <t xml:space="preserve">Ecublens</t>
  </si>
  <si>
    <t xml:space="preserve">Mattenberger</t>
  </si>
  <si>
    <t xml:space="preserve">Matter</t>
  </si>
  <si>
    <t xml:space="preserve">Claude </t>
  </si>
  <si>
    <t xml:space="preserve">Mayor</t>
  </si>
  <si>
    <t xml:space="preserve">Meinberger</t>
  </si>
  <si>
    <t xml:space="preserve">Saint-Saphorin/Morges</t>
  </si>
  <si>
    <t xml:space="preserve">Melly</t>
  </si>
  <si>
    <t xml:space="preserve">Serge</t>
  </si>
  <si>
    <t xml:space="preserve">Crassier</t>
  </si>
  <si>
    <t xml:space="preserve">Meystre</t>
  </si>
  <si>
    <t xml:space="preserve">Gilles</t>
  </si>
  <si>
    <t xml:space="preserve">Pully</t>
  </si>
  <si>
    <t xml:space="preserve">Mischler</t>
  </si>
  <si>
    <t xml:space="preserve">Misiego</t>
  </si>
  <si>
    <t xml:space="preserve">Miéville</t>
  </si>
  <si>
    <t xml:space="preserve">Laurent</t>
  </si>
  <si>
    <t xml:space="preserve">Mojon</t>
  </si>
  <si>
    <t xml:space="preserve">Gérard</t>
  </si>
  <si>
    <t xml:space="preserve">Le Mont sur Lausanne</t>
  </si>
  <si>
    <t xml:space="preserve">Montangero</t>
  </si>
  <si>
    <t xml:space="preserve">Mottier</t>
  </si>
  <si>
    <t xml:space="preserve">Pierre-François</t>
  </si>
  <si>
    <t xml:space="preserve">Métraux-Boteron</t>
  </si>
  <si>
    <t xml:space="preserve">Anne-Laure</t>
  </si>
  <si>
    <t xml:space="preserve">Echallens</t>
  </si>
  <si>
    <t xml:space="preserve">Neyroud</t>
  </si>
  <si>
    <t xml:space="preserve">Chardonne</t>
  </si>
  <si>
    <t xml:space="preserve">Nicod</t>
  </si>
  <si>
    <t xml:space="preserve">Bernard</t>
  </si>
  <si>
    <t xml:space="preserve">Granges-près-Marnand</t>
  </si>
  <si>
    <t xml:space="preserve">Nicolet</t>
  </si>
  <si>
    <t xml:space="preserve">Blonay</t>
  </si>
  <si>
    <t xml:space="preserve">Paccaud</t>
  </si>
  <si>
    <t xml:space="preserve">Pahud</t>
  </si>
  <si>
    <t xml:space="preserve">Yvan</t>
  </si>
  <si>
    <t xml:space="preserve">L’Auberson</t>
  </si>
  <si>
    <t xml:space="preserve">Pedroli</t>
  </si>
  <si>
    <t xml:space="preserve">Payerne</t>
  </si>
  <si>
    <t xml:space="preserve">Pernoud</t>
  </si>
  <si>
    <t xml:space="preserve">Pierre-André</t>
  </si>
  <si>
    <t xml:space="preserve">Gollion</t>
  </si>
  <si>
    <t xml:space="preserve">Petermann</t>
  </si>
  <si>
    <t xml:space="preserve">Lignerolle</t>
  </si>
  <si>
    <t xml:space="preserve">Pittet-Blanchette</t>
  </si>
  <si>
    <t xml:space="preserve">Sylvie</t>
  </si>
  <si>
    <t xml:space="preserve">Podio</t>
  </si>
  <si>
    <t xml:space="preserve">Pointet</t>
  </si>
  <si>
    <t xml:space="preserve">Cloé</t>
  </si>
  <si>
    <t xml:space="preserve">Jongny</t>
  </si>
  <si>
    <t xml:space="preserve">Probst</t>
  </si>
  <si>
    <t xml:space="preserve">Délphine</t>
  </si>
  <si>
    <t xml:space="preserve">Penthalaz</t>
  </si>
  <si>
    <t xml:space="preserve">Radice</t>
  </si>
  <si>
    <t xml:space="preserve">Jean-Louis</t>
  </si>
  <si>
    <t xml:space="preserve">Raedler</t>
  </si>
  <si>
    <t xml:space="preserve">David</t>
  </si>
  <si>
    <t xml:space="preserve">Rey-Marion</t>
  </si>
  <si>
    <t xml:space="preserve">Aliette</t>
  </si>
  <si>
    <t xml:space="preserve">Oulens-sur-Lucens</t>
  </si>
  <si>
    <t xml:space="preserve">Rezso</t>
  </si>
  <si>
    <t xml:space="preserve">Richard</t>
  </si>
  <si>
    <t xml:space="preserve">Chigny</t>
  </si>
  <si>
    <t xml:space="preserve">Riesen</t>
  </si>
  <si>
    <t xml:space="preserve">Werner</t>
  </si>
  <si>
    <t xml:space="preserve">Rime</t>
  </si>
  <si>
    <t xml:space="preserve">Anne-Lise</t>
  </si>
  <si>
    <t xml:space="preserve">L’Isle</t>
  </si>
  <si>
    <t xml:space="preserve">Romanens</t>
  </si>
  <si>
    <t xml:space="preserve">Roulet-Grin</t>
  </si>
  <si>
    <t xml:space="preserve">Pierrette</t>
  </si>
  <si>
    <t xml:space="preserve">Rubattel</t>
  </si>
  <si>
    <t xml:space="preserve">Ruch</t>
  </si>
  <si>
    <t xml:space="preserve">Corcelle-le-Jorat</t>
  </si>
  <si>
    <t xml:space="preserve">Rydlo</t>
  </si>
  <si>
    <t xml:space="preserve">Chavannes-près-Renens</t>
  </si>
  <si>
    <t xml:space="preserve">Ryf</t>
  </si>
  <si>
    <t xml:space="preserve">Monique</t>
  </si>
  <si>
    <t xml:space="preserve">Oron-la-Ville</t>
  </si>
  <si>
    <t xml:space="preserve">Schaller</t>
  </si>
  <si>
    <t xml:space="preserve">Graziella</t>
  </si>
  <si>
    <t xml:space="preserve">Schelker</t>
  </si>
  <si>
    <t xml:space="preserve">Simonin</t>
  </si>
  <si>
    <t xml:space="preserve">Patrick</t>
  </si>
  <si>
    <t xml:space="preserve">Rances</t>
  </si>
  <si>
    <t xml:space="preserve">Soldini</t>
  </si>
  <si>
    <t xml:space="preserve">Sacha</t>
  </si>
  <si>
    <t xml:space="preserve">Sonnay</t>
  </si>
  <si>
    <t xml:space="preserve">Eric</t>
  </si>
  <si>
    <t xml:space="preserve">Les Tavernes</t>
  </si>
  <si>
    <t xml:space="preserve">Sordet</t>
  </si>
  <si>
    <t xml:space="preserve">Luins</t>
  </si>
  <si>
    <t xml:space="preserve">Studer</t>
  </si>
  <si>
    <t xml:space="preserve">Léonard</t>
  </si>
  <si>
    <t xml:space="preserve">Stürner</t>
  </si>
  <si>
    <t xml:space="preserve">Félix</t>
  </si>
  <si>
    <t xml:space="preserve">Moudon</t>
  </si>
  <si>
    <t xml:space="preserve">Suter</t>
  </si>
  <si>
    <t xml:space="preserve">Aubonne</t>
  </si>
  <si>
    <t xml:space="preserve">Thalmann</t>
  </si>
  <si>
    <t xml:space="preserve">Thuillard</t>
  </si>
  <si>
    <t xml:space="preserve">Froideville</t>
  </si>
  <si>
    <t xml:space="preserve">Treboux</t>
  </si>
  <si>
    <t xml:space="preserve">Troillet</t>
  </si>
  <si>
    <t xml:space="preserve">Avenches</t>
  </si>
  <si>
    <t xml:space="preserve">Tschopp</t>
  </si>
  <si>
    <t xml:space="preserve">Jean </t>
  </si>
  <si>
    <t xml:space="preserve">Venizelos</t>
  </si>
  <si>
    <t xml:space="preserve">Vassili</t>
  </si>
  <si>
    <t xml:space="preserve">Vionnet</t>
  </si>
  <si>
    <t xml:space="preserve">Blaise</t>
  </si>
  <si>
    <t xml:space="preserve">Volet</t>
  </si>
  <si>
    <t xml:space="preserve">Vuillemin</t>
  </si>
  <si>
    <t xml:space="preserve">Vuilleumier</t>
  </si>
  <si>
    <t xml:space="preserve">Marc </t>
  </si>
  <si>
    <t xml:space="preserve">Wahlen</t>
  </si>
  <si>
    <t xml:space="preserve">Marion</t>
  </si>
  <si>
    <t xml:space="preserve">Bogis-Bossey</t>
  </si>
  <si>
    <t xml:space="preserve">Weidmann-Yenny</t>
  </si>
  <si>
    <t xml:space="preserve">Chantal</t>
  </si>
  <si>
    <t xml:space="preserve">Savigny</t>
  </si>
  <si>
    <t xml:space="preserve">Weissert</t>
  </si>
  <si>
    <t xml:space="preserve">Wüthrich</t>
  </si>
  <si>
    <t xml:space="preserve">Andreas</t>
  </si>
  <si>
    <t xml:space="preserve">Zwahlen</t>
  </si>
  <si>
    <t xml:space="preserve">Zünd</t>
  </si>
  <si>
    <t xml:space="preserve">Georges</t>
  </si>
  <si>
    <t xml:space="preserve">GCVD</t>
  </si>
  <si>
    <t xml:space="preserve">Echantillon %</t>
  </si>
  <si>
    <t xml:space="preserve">GCVD %</t>
  </si>
  <si>
    <t xml:space="preserve">Diff</t>
  </si>
  <si>
    <t xml:space="preserve">Dans quelle mesure êtes-vous en 4 ou en 2 avec les assertions sur l'école suivantes: &gt;&gt; Il est souhaitable de classer les élèves en fonction de leurs compétences, leurs talents et leurs mérites</t>
  </si>
  <si>
    <t xml:space="preserve">Dans quelle mesure êtes-vous en 4 ou en 2 avec les assertions sur l'école suivantes: &gt;&gt; L’école doit concentrer ses efforts sur les fondamentaux : savoir lire, écrire et compter</t>
  </si>
  <si>
    <t xml:space="preserve">Dans quelle mesure êtes-vous en 4 ou en 2 avec les assertions sur l'école suivantes: &gt;&gt; Seule une note peut évaluer objectivement et égalitairement le travail d’un élève. </t>
  </si>
  <si>
    <t xml:space="preserve">Dans quelle mesure êtes-vous en 4 ou en 2 avec les assertions sur l'école suivantes: &gt;&gt; Un système scolaire à plusieurs voies (ex : VG, VB à l’école obligatoire) est égalitaire : chaque élève a la même chance que son voisin d’accéder à la plus élevée.</t>
  </si>
  <si>
    <t xml:space="preserve">Traditionnaliste</t>
  </si>
  <si>
    <t xml:space="preserve">Dans quelle mesure êtes-vous en 4 ou en 2 avec les assertions sur l'école suivantes: &gt;&gt; Les programmes scolaires doivent s'adapter aux besoins de l’économie</t>
  </si>
  <si>
    <t xml:space="preserve">Dans quelle mesure êtes-vous en 4 ou en 2 avec les assertions sur l'école suivantes: &gt;&gt; L’école est le bon endroit pour se confronter tôt à la compétition de la vie professionnelle</t>
  </si>
  <si>
    <t xml:space="preserve">Dans quelle mesure êtes-vous en 4 ou en 2 avec les assertions sur l'école suivantes: &gt;&gt; Au XXIe siècle, les élèves gagneraient à étudier l’économie et l’informatique plutôt que les langues anciennes et la philosophie.</t>
  </si>
  <si>
    <t xml:space="preserve">Dans quelle mesure êtes-vous en 4 ou en 2 avec les assertions sur l'école suivantes: &gt;&gt; L’école devrait développer et valoriser les compétences de savoir-être (tels que la rigueur, la gestion du stress, l'empathie ou la leadership)</t>
  </si>
  <si>
    <t xml:space="preserve">Néolibérale</t>
  </si>
  <si>
    <t xml:space="preserve">Dans quelle mesure êtes-vous en 4 ou en 2 avec les assertions sur l'école suivantes: &gt;&gt; Il est essentiel que l’école donne aux élèves la confiance nécessaire pour se réaliser en tant que personne.</t>
  </si>
  <si>
    <t xml:space="preserve">Dans quelle mesure êtes-vous en 4 ou en 2 avec les assertions sur l'école suivantes: &gt;&gt; Un enseignant doit prendre en considération les besoins de chaque élève individuellement</t>
  </si>
  <si>
    <t xml:space="preserve">Dans quelle mesure êtes-vous en 4 ou en 2 avec les assertions sur l'école suivantes: &gt;&gt; La musique et le dessin devraient avoir la même importance disciplinaire que les mathématique et le français.</t>
  </si>
  <si>
    <t xml:space="preserve">Dans quelle mesure êtes-vous en 4 ou en 2 avec les assertions sur l'école suivantes: &gt;&gt; Il est inutile de faire apprendre aux élèves des savoirs qui n’ont pas de sens pour eux. </t>
  </si>
  <si>
    <t xml:space="preserve">Autoréalisatrice</t>
  </si>
  <si>
    <t xml:space="preserve">Dans quelle mesure êtes-vous en 4 ou en 2 avec les assertions sur l'école suivantes: &gt;&gt; Le rôle principal de l’école est de former des citoyens actifs et aptes à affronter collectivement les défits sociétaux.</t>
  </si>
  <si>
    <t xml:space="preserve">Dans quelle mesure êtes-vous en 4 ou en 2 avec les assertions sur l'école suivantes: &gt;&gt; Il ne faut pas sélectionner les élèves et les placer dans des voies puisque les élèves plus avancés aident ceux qui le sont moins à construire de nouvelles compétences. </t>
  </si>
  <si>
    <t xml:space="preserve">Dans quelle mesure êtes-vous en 4 ou en 2 avec les assertions sur l'école suivantes: &gt;&gt; L’école est le creuset d’une formation où les élèves collaborent et construisent ensembles des nouveaux savoirs. </t>
  </si>
  <si>
    <t xml:space="preserve">Dans quelle mesure êtes-vous en 4 ou en 2 avec les assertions sur l'école suivantes: &gt;&gt; La classe devrait être un collectif qui implique tous les élèves dans une aventure commune et dont le fonctionnement permet à chacun de progresser.</t>
  </si>
  <si>
    <t xml:space="preserve">Emancipatrice</t>
  </si>
  <si>
    <t xml:space="preserve">Dans quelle mesure êtes-vous en 4 ou en 2 avec les assertions sur l'école suivantes: &gt;&gt; L’école obligatoire est financée à 100 % par l’État. Il en devrait être de même pour toutes les filières de formation supérieures (écoles professionnelles, gymnases, universités)</t>
  </si>
  <si>
    <t xml:space="preserve">Dans quelle mesure êtes-vous en 4 ou en 2 avec les assertions sur l'école suivantes: &gt;&gt; La situation socio-économique des parents a une influence importante la réussite du cursus scolaire des enfants</t>
  </si>
  <si>
    <t xml:space="preserve">Dans quelle mesure êtes-vous en 4 ou en 2 avec les assertions sur la durabilité suivantes: &gt;&gt; Il n’y a pas d’urgence climatique, les modifications du climat observées sont d’origine naturelle</t>
  </si>
  <si>
    <t xml:space="preserve">Dans quelle mesure êtes-vous en 4 ou en 2 avec les assertions sur la durabilité suivantes: &gt;&gt; Le marché du carbone (bourse de quotas de carbone ou GES équivalent carbone) permet de réguler la production mondiale de GES (Gaz à Effet de Serre). </t>
  </si>
  <si>
    <t xml:space="preserve">Dans quelle mesure êtes-vous en 4 ou en 2 avec les assertions sur la durabilité suivantes: &gt;&gt; Ce sont en priorité les très gros émetteurs de gazs à effet de serre (GES) qui devraient apporter des changements dans leur politique. De part sa petite taille, il est inutile que la Suisse réduise unilatéralement ses émissions. </t>
  </si>
  <si>
    <t xml:space="preserve">Dans quelle mesure êtes-vous en 4 ou en 2 avec les assertions sur la durabilité suivantes: &gt;&gt; Les différents rapports du Groupe d’experts intergouvernemental sur l’évolution du climat (GIEC) sont une base scientifique pour justifier la déclaration de l’urgence climatique.</t>
  </si>
  <si>
    <t xml:space="preserve">Dans quelle mesure êtes-vous en 4 ou en 2 avec les assertions sur la durabilité suivantes: &gt;&gt; Le développement durable (« croissance écologiste » comme l’a définie Emmanuel Macron) est une solution pertinente à la crise climatique</t>
  </si>
  <si>
    <t xml:space="preserve">Dans quelle mesure êtes-vous en 4 ou en 2 avec les assertions sur la durabilité suivantes: &gt;&gt; L’innovation et la technologie permetteront de répondre aux enjeux climatiques</t>
  </si>
  <si>
    <t xml:space="preserve">Dans quelle mesure êtes-vous en 4 ou en 2 avec les assertions sur la durabilité suivantes: &gt;&gt; Il est possible de répondre à la crise climatique avec le principe incitatif du pollueur-payeur (taxes). </t>
  </si>
  <si>
    <t xml:space="preserve">Dans quelle mesure êtes-vous en 4 ou en 2 avec les assertions sur la durabilité suivantes: &gt;&gt; L’économie de marché intègre déjà suffisamment les enjeux de durabilité</t>
  </si>
  <si>
    <t xml:space="preserve">Dans quelle mesure êtes-vous en 4 ou en 2 avec les assertions sur la durabilité suivantes: &gt;&gt; Seul un changement de paradigme sociétal, économique et politique permettra de répondre à la crise climatique</t>
  </si>
  <si>
    <t xml:space="preserve">Dans quelle mesure êtes-vous en 4 ou en 2 avec les assertions sur la durabilité suivantes: &gt;&gt; La décroissance est une réponse pertinente aux enjeux de durabilité</t>
  </si>
  <si>
    <t xml:space="preserve">Dans quelle mesure êtes-vous en 4 ou en 2 avec les assertions sur la durabilité suivantes: &gt;&gt; Le capitalisme est à l’origine de la crise climatique</t>
  </si>
  <si>
    <t xml:space="preserve">Dans quelle mesure êtes-vous en 4 ou en 2 avec les assertions sur la durabilité suivantes: &gt;&gt; Seule une révolution politique pourra maintenir la pérennité de notre environnement</t>
  </si>
  <si>
    <t xml:space="preserve">Dans quelle mesure êtes-vous en 4 ou en 2 avec les assertions sur l'éducation numérique suivantes: &gt;&gt; L’éducation numérique c’est d’enseigner comment fonctionne un système informatique</t>
  </si>
  <si>
    <t xml:space="preserve">Dans quelle mesure êtes-vous en 4 ou en 2 avec les assertions sur l'éducation numérique suivantes: &gt;&gt; Connaître les dernières innovations technologiques permet d’avoir un avantage dans la vie professionnelle</t>
  </si>
  <si>
    <t xml:space="preserve">Dans quelle mesure êtes-vous en 4 ou en 2 avec les assertions sur l'éducation numérique suivantes: &gt;&gt; L’école devrait enseigner à tous les élèves un langage de programmation informatique</t>
  </si>
  <si>
    <t xml:space="preserve">Dans quelle mesure êtes-vous en 4 ou en 2 avec les assertions sur l'éducation numérique suivantes: &gt;&gt; L'informatique est une science qui devrait être enseignée au même titre que la physique ou la biologie</t>
  </si>
  <si>
    <t xml:space="preserve">Dans quelle mesure êtes-vous en 4 ou en 2 avec les assertions sur l'éducation numérique suivantes: &gt;&gt; C’est le rôle l’école de sensibiliser les élèves à l’influence du numérique sur nos sociétés. </t>
  </si>
  <si>
    <t xml:space="preserve">Dans quelle mesure êtes-vous en 4 ou en 2 avec les assertions sur l'éducation numérique suivantes: &gt;&gt; C’est à l’école que les élèves doivent apprendre que l’intelligence artificielle peut permettre d’influencer une opinion.</t>
  </si>
  <si>
    <t xml:space="preserve">Dans quelle mesure êtes-vous en 4 ou en 2 avec les assertions sur l'éducation numérique suivantes: &gt;&gt; La culture numérique (vidéo, jeux, etc..) a sa place dans l’Histoire de l’Art.</t>
  </si>
  <si>
    <t xml:space="preserve">Dans quelle mesure êtes-vous en 4 ou en 2 avec les assertions sur l'éducation numérique suivantes: &gt;&gt; L'école doit sensibiliser les élèves aux risques liés à l'usage intensif des écrans</t>
  </si>
  <si>
    <t xml:space="preserve">Dans quelle mesure êtes-vous en 4 ou en 2 avec les assertions sur l'éducation numérique suivantes: &gt;&gt; L’école doit enseigner aux élèves à choisir et utiliser adéquatement les applications informatiques. </t>
  </si>
  <si>
    <t xml:space="preserve">Dans quelle mesure êtes-vous en 4 ou en 2 avec les assertions sur l'éducation numérique suivantes: &gt;&gt; Ce ne serait pas normal que des personnes sortent de l’école sans savoir utiliser un traitement de texte pour écrire une lettre ou un tableur pour établir une comptabilité</t>
  </si>
  <si>
    <t xml:space="preserve">Dans quelle mesure êtes-vous en 4 ou en 2 avec les assertions sur l'éducation numérique suivantes: &gt;&gt; L’école doit enseigner les principaux outils logiciels utilisés dans les entreprises.</t>
  </si>
  <si>
    <t xml:space="preserve">Dans quelle mesure êtes-vous en 4 ou en 2 avec les assertions sur l'éducation numérique suivantes: &gt;&gt; L'école devrait permettre aux élèves de passer du statut de consommateur à celui de créateur de contenus numériques</t>
  </si>
  <si>
    <t xml:space="preserve">Dans quelle mesure êtes-vous en 4 ou en 2 avec les assertions suivantes: &gt;&gt; Le développement du numérique se fait au détriment de la durabilité</t>
  </si>
  <si>
    <t xml:space="preserve">Dans quelle mesure êtes-vous en 4 ou en 2 avec les assertions suivantes: &gt;&gt; Le développement du numérique permet d’apporter des solutions pour plus de durabilité</t>
  </si>
  <si>
    <t xml:space="preserve">Dans quelle mesure êtes-vous en 4 ou en 2 avec les assertions suivantes: &gt;&gt; L’éducation numérique doit intégrer des enjeux de durabilité</t>
  </si>
  <si>
    <t xml:space="preserve">Dans quelle mesure êtes-vous en 4 ou en 2 avec les assertions suivantes: &gt;&gt; Les questions de durabilité doivent occuper une place significative de l’enseignement scolaire vaudois. </t>
  </si>
  <si>
    <t xml:space="preserve">Oui, d'4 </t>
  </si>
  <si>
    <t xml:space="preserve">Pas de remarque spécifique, juste que l'école doit rester complétement 3 politiquement, et ne doit absolument pas influencer les élèves malgrè les enjeux économique et climatique actuelle.</t>
  </si>
  <si>
    <t xml:space="preserve">M1</t>
  </si>
  <si>
    <t xml:space="preserve">M2</t>
  </si>
  <si>
    <t xml:space="preserve">M3</t>
  </si>
  <si>
    <t xml:space="preserve">M4</t>
  </si>
  <si>
    <t xml:space="preserve">Traditionaliste</t>
  </si>
  <si>
    <t xml:space="preserve">M5</t>
  </si>
  <si>
    <t xml:space="preserve">M6</t>
  </si>
  <si>
    <t xml:space="preserve">M7</t>
  </si>
  <si>
    <t xml:space="preserve">M8</t>
  </si>
  <si>
    <t xml:space="preserve">M9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</si>
  <si>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</si>
  <si>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</si>
  <si>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</si>
  <si>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</si>
  <si>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</si>
  <si>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</si>
  <si>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</si>
  <si>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</si>
  <si>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</si>
  <si>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SocioEco</t>
  </si>
  <si>
    <t xml:space="preserve">M19</t>
  </si>
  <si>
    <t xml:space="preserve">M20</t>
  </si>
  <si>
    <t xml:space="preserve">M21</t>
  </si>
  <si>
    <t xml:space="preserve">M22</t>
  </si>
  <si>
    <t xml:space="preserve">UrgenceClimatique</t>
  </si>
  <si>
    <t xml:space="preserve">M23</t>
  </si>
  <si>
    <t xml:space="preserve">M24</t>
  </si>
  <si>
    <t xml:space="preserve">M25</t>
  </si>
  <si>
    <t xml:space="preserve">M26</t>
  </si>
  <si>
    <t xml:space="preserve">DurabilitéFaible</t>
  </si>
  <si>
    <t xml:space="preserve">M27</t>
  </si>
  <si>
    <t xml:space="preserve">M28</t>
  </si>
  <si>
    <t xml:space="preserve">M29</t>
  </si>
  <si>
    <t xml:space="preserve">M30</t>
  </si>
  <si>
    <t xml:space="preserve">DurabilitéForte</t>
  </si>
  <si>
    <t xml:space="preserve">M31</t>
  </si>
  <si>
    <t xml:space="preserve">M32</t>
  </si>
  <si>
    <t xml:space="preserve">M33</t>
  </si>
  <si>
    <t xml:space="preserve">M34</t>
  </si>
  <si>
    <t xml:space="preserve">TechnoScientifique</t>
  </si>
  <si>
    <t xml:space="preserve">M35</t>
  </si>
  <si>
    <t xml:space="preserve">M36</t>
  </si>
  <si>
    <t xml:space="preserve">M37</t>
  </si>
  <si>
    <t xml:space="preserve">M38</t>
  </si>
  <si>
    <t xml:space="preserve">SocioCulturelle</t>
  </si>
  <si>
    <t xml:space="preserve">M39</t>
  </si>
  <si>
    <t xml:space="preserve">M40</t>
  </si>
  <si>
    <t xml:space="preserve">M41</t>
  </si>
  <si>
    <t xml:space="preserve">M42</t>
  </si>
  <si>
    <t xml:space="preserve">Applicatif</t>
  </si>
  <si>
    <t xml:space="preserve">M43</t>
  </si>
  <si>
    <t xml:space="preserve">M44</t>
  </si>
  <si>
    <t xml:space="preserve">M45</t>
  </si>
  <si>
    <t xml:space="preserve">M46</t>
  </si>
  <si>
    <t xml:space="preserve">Articulation</t>
  </si>
</sst>
</file>

<file path=xl/styles.xml><?xml version="1.0" encoding="utf-8"?>
<styleSheet xmlns="http://schemas.openxmlformats.org/spreadsheetml/2006/main">
  <numFmts count="4">
    <numFmt numFmtId="164" formatCode="General"/>
    <numFmt numFmtId="165" formatCode="0.0"/>
    <numFmt numFmtId="166" formatCode="General"/>
    <numFmt numFmtId="167" formatCode="0.00"/>
  </numFmts>
  <fonts count="9">
    <font>
      <sz val="12"/>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2"/>
      <color rgb="FF000000"/>
      <name val="Calibri"/>
      <family val="0"/>
      <charset val="1"/>
    </font>
    <font>
      <sz val="13"/>
      <color rgb="FF000000"/>
      <name val="Arial"/>
      <family val="2"/>
    </font>
    <font>
      <sz val="10"/>
      <color rgb="FF000000"/>
      <name val="Arial"/>
      <family val="2"/>
    </font>
    <font>
      <sz val="12"/>
      <color rgb="FF000000"/>
      <name val="Calibri"/>
      <family val="0"/>
    </font>
  </fonts>
  <fills count="15">
    <fill>
      <patternFill patternType="none"/>
    </fill>
    <fill>
      <patternFill patternType="gray125"/>
    </fill>
    <fill>
      <patternFill patternType="solid">
        <fgColor rgb="FFCCFFCC"/>
        <bgColor rgb="FFBCFCBC"/>
      </patternFill>
    </fill>
    <fill>
      <patternFill patternType="solid">
        <fgColor rgb="FF00AE00"/>
        <bgColor rgb="FF339966"/>
      </patternFill>
    </fill>
    <fill>
      <patternFill patternType="solid">
        <fgColor rgb="FF33CC66"/>
        <bgColor rgb="FF3DEB3D"/>
      </patternFill>
    </fill>
    <fill>
      <patternFill patternType="solid">
        <fgColor rgb="FF3DEB3D"/>
        <bgColor rgb="FF33CC66"/>
      </patternFill>
    </fill>
    <fill>
      <patternFill patternType="solid">
        <fgColor rgb="FFBCFCBC"/>
        <bgColor rgb="FFCCFFCC"/>
      </patternFill>
    </fill>
    <fill>
      <patternFill patternType="solid">
        <fgColor rgb="FFFFFFFF"/>
        <bgColor rgb="FFFFFFCC"/>
      </patternFill>
    </fill>
    <fill>
      <patternFill patternType="solid">
        <fgColor rgb="FF0099FF"/>
        <bgColor rgb="FF00B8FF"/>
      </patternFill>
    </fill>
    <fill>
      <patternFill patternType="solid">
        <fgColor rgb="FF00B8FF"/>
        <bgColor rgb="FF0099FF"/>
      </patternFill>
    </fill>
    <fill>
      <patternFill patternType="solid">
        <fgColor rgb="FF99CCFF"/>
        <bgColor rgb="FFB3B3B3"/>
      </patternFill>
    </fill>
    <fill>
      <patternFill patternType="solid">
        <fgColor rgb="FFF43216"/>
        <bgColor rgb="FFFF6600"/>
      </patternFill>
    </fill>
    <fill>
      <patternFill patternType="solid">
        <fgColor rgb="FFF88080"/>
        <bgColor rgb="FFFF99CC"/>
      </patternFill>
    </fill>
    <fill>
      <patternFill patternType="solid">
        <fgColor rgb="FFF5CFCF"/>
        <bgColor rgb="FFE7C57E"/>
      </patternFill>
    </fill>
    <fill>
      <patternFill patternType="solid">
        <fgColor rgb="FFE7C57E"/>
        <bgColor rgb="FFF5CFC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4" fillId="6" borderId="1" xfId="0" applyFont="true" applyBorder="true" applyAlignment="true" applyProtection="false">
      <alignment horizontal="center" vertical="bottom" textRotation="0" wrapText="true" indent="0" shrinkToFit="false"/>
      <protection locked="true" hidden="false"/>
    </xf>
    <xf numFmtId="164" fontId="4" fillId="7" borderId="1" xfId="0" applyFont="true" applyBorder="true" applyAlignment="true" applyProtection="false">
      <alignment horizontal="center" vertical="bottom" textRotation="0" wrapText="true" indent="0" shrinkToFit="false"/>
      <protection locked="true" hidden="false"/>
    </xf>
    <xf numFmtId="164" fontId="4" fillId="8" borderId="1" xfId="0" applyFont="true" applyBorder="true" applyAlignment="true" applyProtection="false">
      <alignment horizontal="center" vertical="bottom" textRotation="0" wrapText="true" indent="0" shrinkToFit="false"/>
      <protection locked="true" hidden="false"/>
    </xf>
    <xf numFmtId="164" fontId="4" fillId="9" borderId="1" xfId="0" applyFont="true" applyBorder="true" applyAlignment="true" applyProtection="false">
      <alignment horizontal="center" vertical="bottom" textRotation="0" wrapText="true" indent="0" shrinkToFit="false"/>
      <protection locked="true" hidden="false"/>
    </xf>
    <xf numFmtId="164" fontId="4" fillId="10" borderId="1" xfId="0" applyFont="true" applyBorder="true" applyAlignment="true" applyProtection="false">
      <alignment horizontal="center" vertical="bottom" textRotation="0" wrapText="true" indent="0" shrinkToFit="false"/>
      <protection locked="true" hidden="false"/>
    </xf>
    <xf numFmtId="164" fontId="4" fillId="11" borderId="1" xfId="0" applyFont="true" applyBorder="true" applyAlignment="true" applyProtection="false">
      <alignment horizontal="center" vertical="bottom" textRotation="0" wrapText="true" indent="0" shrinkToFit="false"/>
      <protection locked="true" hidden="false"/>
    </xf>
    <xf numFmtId="164" fontId="4" fillId="12" borderId="1" xfId="0" applyFont="true" applyBorder="true" applyAlignment="true" applyProtection="false">
      <alignment horizontal="center" vertical="bottom" textRotation="0" wrapText="true" indent="0" shrinkToFit="false"/>
      <protection locked="true" hidden="false"/>
    </xf>
    <xf numFmtId="164" fontId="4" fillId="13" borderId="1" xfId="0" applyFont="true" applyBorder="true" applyAlignment="true" applyProtection="false">
      <alignment horizontal="center" vertical="bottom" textRotation="0" wrapText="true" indent="0" shrinkToFit="false"/>
      <protection locked="true" hidden="false"/>
    </xf>
    <xf numFmtId="164" fontId="4" fillId="14" borderId="1" xfId="0" applyFont="true" applyBorder="true" applyAlignment="true" applyProtection="false">
      <alignment horizontal="center"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43216"/>
      <rgbColor rgb="FF3DEB3D"/>
      <rgbColor rgb="FF0000FF"/>
      <rgbColor rgb="FFFFFF00"/>
      <rgbColor rgb="FFFF00FF"/>
      <rgbColor rgb="FF00FFFF"/>
      <rgbColor rgb="FF800000"/>
      <rgbColor rgb="FF00AE00"/>
      <rgbColor rgb="FF000080"/>
      <rgbColor rgb="FF808000"/>
      <rgbColor rgb="FF800080"/>
      <rgbColor rgb="FF008080"/>
      <rgbColor rgb="FFB3B3B3"/>
      <rgbColor rgb="FF808080"/>
      <rgbColor rgb="FF9999FF"/>
      <rgbColor rgb="FF993366"/>
      <rgbColor rgb="FFFFFFCC"/>
      <rgbColor rgb="FFBCFCBC"/>
      <rgbColor rgb="FF660066"/>
      <rgbColor rgb="FFF88080"/>
      <rgbColor rgb="FF0099FF"/>
      <rgbColor rgb="FFF5CFCF"/>
      <rgbColor rgb="FF000080"/>
      <rgbColor rgb="FFFF00FF"/>
      <rgbColor rgb="FFFFFF00"/>
      <rgbColor rgb="FF00FFFF"/>
      <rgbColor rgb="FF800080"/>
      <rgbColor rgb="FF800000"/>
      <rgbColor rgb="FF008080"/>
      <rgbColor rgb="FF0000FF"/>
      <rgbColor rgb="FF00B8FF"/>
      <rgbColor rgb="FFCCFFFF"/>
      <rgbColor rgb="FFCCFFCC"/>
      <rgbColor rgb="FFFFFF99"/>
      <rgbColor rgb="FF99CCFF"/>
      <rgbColor rgb="FFFF99CC"/>
      <rgbColor rgb="FFCC99FF"/>
      <rgbColor rgb="FFE7C57E"/>
      <rgbColor rgb="FF3366FF"/>
      <rgbColor rgb="FF33CC66"/>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CH" sz="1300" spc="-1" strike="noStrike">
                <a:solidFill>
                  <a:srgbClr val="000000"/>
                </a:solidFill>
                <a:latin typeface="Arial"/>
              </a:defRPr>
            </a:pPr>
            <a:r>
              <a:rPr b="0" lang="fr-CH" sz="1300" spc="-1" strike="noStrike">
                <a:solidFill>
                  <a:srgbClr val="000000"/>
                </a:solidFill>
                <a:latin typeface="Arial"/>
              </a:rPr>
              <a:t>Âge des enquêtés</a:t>
            </a:r>
          </a:p>
        </c:rich>
      </c:tx>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dLbls>
            <c:txPr>
              <a:bodyPr wrap="square"/>
              <a:lstStyle/>
              <a:p>
                <a:pPr>
                  <a:defRPr b="0" lang="fr-CH" sz="1000" spc="-1" strike="noStrike">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'Analyse simple'!$C$2:$C$11</c:f>
              <c:strCache>
                <c:ptCount val="10"/>
                <c:pt idx="0">
                  <c:v>- 30 ans</c:v>
                </c:pt>
                <c:pt idx="1">
                  <c:v>30-35 ans</c:v>
                </c:pt>
                <c:pt idx="2">
                  <c:v>35-40 ans</c:v>
                </c:pt>
                <c:pt idx="3">
                  <c:v>40-45 ans</c:v>
                </c:pt>
                <c:pt idx="4">
                  <c:v>45-50 ans</c:v>
                </c:pt>
                <c:pt idx="5">
                  <c:v>50-55 ans</c:v>
                </c:pt>
                <c:pt idx="6">
                  <c:v>55-60 ans</c:v>
                </c:pt>
                <c:pt idx="7">
                  <c:v>60-65 ans</c:v>
                </c:pt>
                <c:pt idx="8">
                  <c:v>+65 ans</c:v>
                </c:pt>
                <c:pt idx="9">
                  <c:v>n/a</c:v>
                </c:pt>
              </c:strCache>
            </c:strRef>
          </c:cat>
          <c:val>
            <c:numRef>
              <c:f>'Analyse simple'!$D$2:$D$11</c:f>
              <c:numCache>
                <c:formatCode>General</c:formatCode>
                <c:ptCount val="10"/>
                <c:pt idx="0">
                  <c:v>2</c:v>
                </c:pt>
                <c:pt idx="1">
                  <c:v>5</c:v>
                </c:pt>
                <c:pt idx="2">
                  <c:v>5</c:v>
                </c:pt>
                <c:pt idx="3">
                  <c:v>7</c:v>
                </c:pt>
                <c:pt idx="4">
                  <c:v>5</c:v>
                </c:pt>
                <c:pt idx="5">
                  <c:v>11</c:v>
                </c:pt>
                <c:pt idx="6">
                  <c:v>10</c:v>
                </c:pt>
                <c:pt idx="7">
                  <c:v>13</c:v>
                </c:pt>
                <c:pt idx="8">
                  <c:v>8</c:v>
                </c:pt>
                <c:pt idx="9">
                  <c:v>5</c:v>
                </c:pt>
              </c:numCache>
            </c:numRef>
          </c:val>
        </c:ser>
        <c:gapWidth val="100"/>
        <c:overlap val="0"/>
        <c:axId val="82071032"/>
        <c:axId val="26727512"/>
      </c:barChart>
      <c:catAx>
        <c:axId val="82071032"/>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lang="fr-CH" sz="1000" spc="-1" strike="noStrike">
                <a:solidFill>
                  <a:srgbClr val="000000"/>
                </a:solidFill>
                <a:latin typeface="Arial"/>
              </a:defRPr>
            </a:pPr>
          </a:p>
        </c:txPr>
        <c:crossAx val="26727512"/>
        <c:crosses val="autoZero"/>
        <c:auto val="1"/>
        <c:lblAlgn val="ctr"/>
        <c:lblOffset val="100"/>
        <c:noMultiLvlLbl val="0"/>
      </c:catAx>
      <c:valAx>
        <c:axId val="26727512"/>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lang="fr-CH" sz="1000" spc="-1" strike="noStrike">
                <a:solidFill>
                  <a:srgbClr val="000000"/>
                </a:solidFill>
                <a:latin typeface="Arial"/>
              </a:defRPr>
            </a:pPr>
          </a:p>
        </c:txPr>
        <c:crossAx val="82071032"/>
        <c:crosses val="autoZero"/>
        <c:crossBetween val="between"/>
      </c:valAx>
      <c:spPr>
        <a:noFill/>
        <a:ln w="0">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1762920</xdr:colOff>
      <xdr:row>13</xdr:row>
      <xdr:rowOff>111600</xdr:rowOff>
    </xdr:from>
    <xdr:to>
      <xdr:col>7</xdr:col>
      <xdr:colOff>709200</xdr:colOff>
      <xdr:row>30</xdr:row>
      <xdr:rowOff>110880</xdr:rowOff>
    </xdr:to>
    <xdr:graphicFrame>
      <xdr:nvGraphicFramePr>
        <xdr:cNvPr id="0" name=""/>
        <xdr:cNvGraphicFramePr/>
      </xdr:nvGraphicFramePr>
      <xdr:xfrm>
        <a:off x="1762920" y="2700360"/>
        <a:ext cx="5750280" cy="323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72"/>
  <sheetViews>
    <sheetView showFormulas="false" showGridLines="true" showRowColHeaders="true" showZeros="true" rightToLeft="false" tabSelected="false" showOutlineSymbols="true" defaultGridColor="true" view="normal" topLeftCell="AQ1" colorId="64" zoomScale="100" zoomScaleNormal="100" zoomScalePageLayoutView="100" workbookViewId="0">
      <selection pane="topLeft" activeCell="AW10" activeCellId="1" sqref="L:L AW10"/>
    </sheetView>
  </sheetViews>
  <sheetFormatPr defaultColWidth="24.9375" defaultRowHeight="12.8" zeroHeight="false" outlineLevelRow="0" outlineLevelCol="0"/>
  <cols>
    <col collapsed="false" customWidth="true" hidden="false" outlineLevel="0" max="1024" min="1001" style="0" width="8.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customFormat="false" ht="12.8" hidden="false" customHeight="false" outlineLevel="0" collapsed="false">
      <c r="A2" s="2" t="s">
        <v>56</v>
      </c>
      <c r="B2" s="2" t="s">
        <v>57</v>
      </c>
      <c r="C2" s="2" t="s">
        <v>58</v>
      </c>
      <c r="D2" s="2" t="s">
        <v>59</v>
      </c>
      <c r="E2" s="2" t="s">
        <v>60</v>
      </c>
      <c r="F2" s="2" t="s">
        <v>61</v>
      </c>
      <c r="G2" s="2" t="s">
        <v>62</v>
      </c>
      <c r="H2" s="2" t="s">
        <v>62</v>
      </c>
      <c r="I2" s="2" t="s">
        <v>62</v>
      </c>
      <c r="J2" s="2" t="s">
        <v>62</v>
      </c>
      <c r="K2" s="2" t="s">
        <v>62</v>
      </c>
      <c r="L2" s="2" t="s">
        <v>62</v>
      </c>
      <c r="M2" s="2" t="s">
        <v>63</v>
      </c>
      <c r="N2" s="2" t="s">
        <v>62</v>
      </c>
      <c r="O2" s="2" t="s">
        <v>62</v>
      </c>
      <c r="P2" s="2" t="s">
        <v>63</v>
      </c>
      <c r="Q2" s="2" t="s">
        <v>63</v>
      </c>
      <c r="R2" s="2" t="s">
        <v>63</v>
      </c>
      <c r="S2" s="2" t="s">
        <v>62</v>
      </c>
      <c r="T2" s="2" t="s">
        <v>64</v>
      </c>
      <c r="U2" s="2" t="s">
        <v>62</v>
      </c>
      <c r="V2" s="2" t="s">
        <v>64</v>
      </c>
      <c r="W2" s="2" t="s">
        <v>62</v>
      </c>
      <c r="X2" s="2" t="s">
        <v>64</v>
      </c>
      <c r="Y2" s="2" t="s">
        <v>64</v>
      </c>
      <c r="Z2" s="2" t="s">
        <v>63</v>
      </c>
      <c r="AA2" s="2" t="s">
        <v>65</v>
      </c>
      <c r="AB2" s="2" t="s">
        <v>64</v>
      </c>
      <c r="AC2" s="2" t="s">
        <v>66</v>
      </c>
      <c r="AD2" s="2" t="s">
        <v>65</v>
      </c>
      <c r="AE2" s="2" t="s">
        <v>64</v>
      </c>
      <c r="AF2" s="2" t="s">
        <v>65</v>
      </c>
      <c r="AG2" s="2" t="s">
        <v>64</v>
      </c>
      <c r="AH2" s="2" t="s">
        <v>64</v>
      </c>
      <c r="AI2" s="2" t="s">
        <v>66</v>
      </c>
      <c r="AJ2" s="2" t="s">
        <v>66</v>
      </c>
      <c r="AK2" s="2" t="s">
        <v>62</v>
      </c>
      <c r="AL2" s="2" t="s">
        <v>62</v>
      </c>
      <c r="AM2" s="2" t="s">
        <v>64</v>
      </c>
      <c r="AN2" s="2" t="s">
        <v>62</v>
      </c>
      <c r="AO2" s="2" t="s">
        <v>62</v>
      </c>
      <c r="AP2" s="2" t="s">
        <v>64</v>
      </c>
      <c r="AQ2" s="2" t="s">
        <v>63</v>
      </c>
      <c r="AR2" s="2" t="s">
        <v>62</v>
      </c>
      <c r="AS2" s="2" t="s">
        <v>62</v>
      </c>
      <c r="AT2" s="2" t="s">
        <v>62</v>
      </c>
      <c r="AU2" s="2" t="s">
        <v>63</v>
      </c>
      <c r="AV2" s="2" t="s">
        <v>62</v>
      </c>
      <c r="AW2" s="2" t="s">
        <v>64</v>
      </c>
      <c r="AX2" s="2" t="s">
        <v>62</v>
      </c>
      <c r="AY2" s="2" t="s">
        <v>62</v>
      </c>
      <c r="AZ2" s="2" t="s">
        <v>62</v>
      </c>
      <c r="BA2" s="2" t="s">
        <v>67</v>
      </c>
      <c r="BB2" s="2" t="s">
        <v>68</v>
      </c>
    </row>
    <row r="3" customFormat="false" ht="12.8" hidden="false" customHeight="false" outlineLevel="0" collapsed="false">
      <c r="A3" s="2" t="s">
        <v>69</v>
      </c>
      <c r="B3" s="2" t="s">
        <v>70</v>
      </c>
      <c r="C3" s="2" t="s">
        <v>71</v>
      </c>
      <c r="D3" s="2" t="s">
        <v>72</v>
      </c>
      <c r="E3" s="2" t="s">
        <v>73</v>
      </c>
      <c r="F3" s="2" t="s">
        <v>74</v>
      </c>
      <c r="G3" s="2" t="s">
        <v>75</v>
      </c>
      <c r="H3" s="2" t="s">
        <v>64</v>
      </c>
      <c r="I3" s="2" t="s">
        <v>64</v>
      </c>
      <c r="J3" s="2" t="s">
        <v>64</v>
      </c>
      <c r="K3" s="2" t="s">
        <v>62</v>
      </c>
      <c r="L3" s="2" t="s">
        <v>63</v>
      </c>
      <c r="M3" s="2" t="s">
        <v>64</v>
      </c>
      <c r="N3" s="2" t="s">
        <v>75</v>
      </c>
      <c r="O3" s="2" t="s">
        <v>75</v>
      </c>
      <c r="P3" s="2" t="s">
        <v>75</v>
      </c>
      <c r="Q3" s="2" t="s">
        <v>75</v>
      </c>
      <c r="R3" s="2" t="s">
        <v>75</v>
      </c>
      <c r="S3" s="2" t="s">
        <v>75</v>
      </c>
      <c r="T3" s="2" t="s">
        <v>64</v>
      </c>
      <c r="U3" s="2" t="s">
        <v>63</v>
      </c>
      <c r="V3" s="2" t="s">
        <v>75</v>
      </c>
      <c r="W3" s="2" t="s">
        <v>75</v>
      </c>
      <c r="X3" s="2" t="s">
        <v>75</v>
      </c>
      <c r="Y3" s="2" t="s">
        <v>66</v>
      </c>
      <c r="Z3" s="2" t="s">
        <v>64</v>
      </c>
      <c r="AA3" s="2" t="s">
        <v>66</v>
      </c>
      <c r="AB3" s="2" t="s">
        <v>65</v>
      </c>
      <c r="AC3" s="2" t="s">
        <v>65</v>
      </c>
      <c r="AD3" s="2" t="s">
        <v>65</v>
      </c>
      <c r="AE3" s="2" t="s">
        <v>63</v>
      </c>
      <c r="AF3" s="2" t="s">
        <v>64</v>
      </c>
      <c r="AG3" s="2" t="s">
        <v>65</v>
      </c>
      <c r="AH3" s="2" t="s">
        <v>63</v>
      </c>
      <c r="AI3" s="2" t="s">
        <v>64</v>
      </c>
      <c r="AJ3" s="2" t="s">
        <v>66</v>
      </c>
      <c r="AK3" s="2" t="s">
        <v>62</v>
      </c>
      <c r="AL3" s="2" t="s">
        <v>75</v>
      </c>
      <c r="AM3" s="2" t="s">
        <v>62</v>
      </c>
      <c r="AN3" s="2" t="s">
        <v>75</v>
      </c>
      <c r="AO3" s="2" t="s">
        <v>75</v>
      </c>
      <c r="AP3" s="2" t="s">
        <v>75</v>
      </c>
      <c r="AQ3" s="2" t="s">
        <v>75</v>
      </c>
      <c r="AR3" s="2" t="s">
        <v>75</v>
      </c>
      <c r="AS3" s="2" t="s">
        <v>75</v>
      </c>
      <c r="AT3" s="2" t="s">
        <v>63</v>
      </c>
      <c r="AU3" s="2" t="s">
        <v>75</v>
      </c>
      <c r="AV3" s="2" t="s">
        <v>75</v>
      </c>
      <c r="AW3" s="2" t="s">
        <v>62</v>
      </c>
      <c r="AX3" s="2" t="s">
        <v>75</v>
      </c>
      <c r="AY3" s="2" t="s">
        <v>75</v>
      </c>
      <c r="AZ3" s="2" t="s">
        <v>75</v>
      </c>
      <c r="BA3" s="2" t="s">
        <v>67</v>
      </c>
      <c r="BD3" s="2" t="s">
        <v>76</v>
      </c>
    </row>
    <row r="4" customFormat="false" ht="12.8" hidden="false" customHeight="false" outlineLevel="0" collapsed="false">
      <c r="A4" s="2" t="s">
        <v>77</v>
      </c>
      <c r="B4" s="2" t="s">
        <v>70</v>
      </c>
      <c r="C4" s="2" t="s">
        <v>58</v>
      </c>
      <c r="D4" s="2" t="s">
        <v>72</v>
      </c>
      <c r="E4" s="2" t="s">
        <v>73</v>
      </c>
      <c r="F4" s="2" t="s">
        <v>61</v>
      </c>
      <c r="G4" s="2" t="s">
        <v>62</v>
      </c>
      <c r="H4" s="2" t="s">
        <v>75</v>
      </c>
      <c r="I4" s="2" t="s">
        <v>62</v>
      </c>
      <c r="J4" s="2" t="s">
        <v>64</v>
      </c>
      <c r="K4" s="2" t="s">
        <v>64</v>
      </c>
      <c r="L4" s="2" t="s">
        <v>62</v>
      </c>
      <c r="M4" s="2" t="s">
        <v>63</v>
      </c>
      <c r="N4" s="2" t="s">
        <v>63</v>
      </c>
      <c r="O4" s="2" t="s">
        <v>63</v>
      </c>
      <c r="P4" s="2" t="s">
        <v>63</v>
      </c>
      <c r="Q4" s="2" t="s">
        <v>64</v>
      </c>
      <c r="R4" s="2" t="s">
        <v>64</v>
      </c>
      <c r="S4" s="2" t="s">
        <v>62</v>
      </c>
      <c r="T4" s="2" t="s">
        <v>64</v>
      </c>
      <c r="U4" s="2" t="s">
        <v>62</v>
      </c>
      <c r="V4" s="2" t="s">
        <v>62</v>
      </c>
      <c r="W4" s="2" t="s">
        <v>63</v>
      </c>
      <c r="X4" s="2" t="s">
        <v>62</v>
      </c>
      <c r="Y4" s="2" t="s">
        <v>63</v>
      </c>
      <c r="Z4" s="2" t="s">
        <v>64</v>
      </c>
      <c r="AA4" s="2" t="s">
        <v>64</v>
      </c>
      <c r="AB4" s="2" t="s">
        <v>63</v>
      </c>
      <c r="AC4" s="2" t="s">
        <v>64</v>
      </c>
      <c r="AD4" s="2" t="s">
        <v>64</v>
      </c>
      <c r="AE4" s="2" t="s">
        <v>63</v>
      </c>
      <c r="AF4" s="2" t="s">
        <v>65</v>
      </c>
      <c r="AG4" s="2" t="s">
        <v>63</v>
      </c>
      <c r="AH4" s="2" t="s">
        <v>64</v>
      </c>
      <c r="AI4" s="2" t="s">
        <v>66</v>
      </c>
      <c r="AJ4" s="2" t="s">
        <v>64</v>
      </c>
      <c r="AK4" s="2" t="s">
        <v>64</v>
      </c>
      <c r="AL4" s="2" t="s">
        <v>63</v>
      </c>
      <c r="AM4" s="2" t="s">
        <v>63</v>
      </c>
      <c r="AN4" s="2" t="s">
        <v>62</v>
      </c>
      <c r="AO4" s="2" t="s">
        <v>62</v>
      </c>
      <c r="AP4" s="2" t="s">
        <v>63</v>
      </c>
      <c r="AQ4" s="2" t="s">
        <v>64</v>
      </c>
      <c r="AR4" s="2" t="s">
        <v>62</v>
      </c>
      <c r="AS4" s="2" t="s">
        <v>62</v>
      </c>
      <c r="AT4" s="2" t="s">
        <v>62</v>
      </c>
      <c r="AU4" s="2" t="s">
        <v>63</v>
      </c>
      <c r="AV4" s="2" t="s">
        <v>63</v>
      </c>
      <c r="AW4" s="2" t="s">
        <v>64</v>
      </c>
      <c r="AX4" s="2" t="s">
        <v>64</v>
      </c>
      <c r="AY4" s="2" t="s">
        <v>63</v>
      </c>
      <c r="AZ4" s="2" t="s">
        <v>62</v>
      </c>
      <c r="BA4" s="2" t="s">
        <v>67</v>
      </c>
    </row>
    <row r="5" customFormat="false" ht="12.8" hidden="false" customHeight="false" outlineLevel="0" collapsed="false">
      <c r="A5" s="2" t="s">
        <v>78</v>
      </c>
      <c r="B5" s="2" t="s">
        <v>70</v>
      </c>
      <c r="C5" s="2" t="s">
        <v>71</v>
      </c>
      <c r="D5" s="2" t="s">
        <v>59</v>
      </c>
      <c r="E5" s="2" t="s">
        <v>79</v>
      </c>
      <c r="F5" s="2" t="s">
        <v>80</v>
      </c>
      <c r="G5" s="2" t="s">
        <v>62</v>
      </c>
      <c r="H5" s="2" t="s">
        <v>75</v>
      </c>
      <c r="I5" s="2" t="s">
        <v>64</v>
      </c>
      <c r="J5" s="2" t="s">
        <v>75</v>
      </c>
      <c r="K5" s="2" t="s">
        <v>62</v>
      </c>
      <c r="L5" s="2" t="s">
        <v>75</v>
      </c>
      <c r="M5" s="2" t="s">
        <v>75</v>
      </c>
      <c r="N5" s="2" t="s">
        <v>75</v>
      </c>
      <c r="O5" s="2" t="s">
        <v>75</v>
      </c>
      <c r="P5" s="2" t="s">
        <v>63</v>
      </c>
      <c r="Q5" s="2" t="s">
        <v>64</v>
      </c>
      <c r="R5" s="2" t="s">
        <v>64</v>
      </c>
      <c r="S5" s="2" t="s">
        <v>75</v>
      </c>
      <c r="T5" s="2" t="s">
        <v>64</v>
      </c>
      <c r="U5" s="2" t="s">
        <v>75</v>
      </c>
      <c r="V5" s="2" t="s">
        <v>75</v>
      </c>
      <c r="W5" s="2" t="s">
        <v>75</v>
      </c>
      <c r="X5" s="2" t="s">
        <v>63</v>
      </c>
      <c r="Y5" s="2" t="s">
        <v>63</v>
      </c>
      <c r="Z5" s="2" t="s">
        <v>66</v>
      </c>
      <c r="AA5" s="2" t="s">
        <v>65</v>
      </c>
      <c r="AB5" s="2" t="s">
        <v>63</v>
      </c>
      <c r="AC5" s="2" t="s">
        <v>63</v>
      </c>
      <c r="AD5" s="2" t="s">
        <v>63</v>
      </c>
      <c r="AE5" s="2" t="s">
        <v>64</v>
      </c>
      <c r="AF5" s="2" t="s">
        <v>63</v>
      </c>
      <c r="AG5" s="2" t="s">
        <v>65</v>
      </c>
      <c r="AH5" s="2" t="s">
        <v>66</v>
      </c>
      <c r="AI5" s="2" t="s">
        <v>66</v>
      </c>
      <c r="AJ5" s="2" t="s">
        <v>66</v>
      </c>
      <c r="AK5" s="2" t="s">
        <v>62</v>
      </c>
      <c r="AL5" s="2" t="s">
        <v>75</v>
      </c>
      <c r="AM5" s="2" t="s">
        <v>75</v>
      </c>
      <c r="AN5" s="2" t="s">
        <v>75</v>
      </c>
      <c r="AO5" s="2" t="s">
        <v>75</v>
      </c>
      <c r="AP5" s="2" t="s">
        <v>63</v>
      </c>
      <c r="AQ5" s="2" t="s">
        <v>63</v>
      </c>
      <c r="AR5" s="2" t="s">
        <v>75</v>
      </c>
      <c r="AS5" s="2" t="s">
        <v>75</v>
      </c>
      <c r="AT5" s="2" t="s">
        <v>75</v>
      </c>
      <c r="AU5" s="2" t="s">
        <v>62</v>
      </c>
      <c r="AV5" s="2" t="s">
        <v>63</v>
      </c>
      <c r="AW5" s="2" t="s">
        <v>63</v>
      </c>
      <c r="AX5" s="2" t="s">
        <v>63</v>
      </c>
      <c r="AY5" s="2" t="s">
        <v>75</v>
      </c>
      <c r="AZ5" s="2" t="s">
        <v>63</v>
      </c>
      <c r="BA5" s="2" t="s">
        <v>67</v>
      </c>
      <c r="BB5" s="2" t="s">
        <v>81</v>
      </c>
    </row>
    <row r="6" customFormat="false" ht="12.8" hidden="false" customHeight="false" outlineLevel="0" collapsed="false">
      <c r="A6" s="2" t="s">
        <v>82</v>
      </c>
      <c r="B6" s="2" t="s">
        <v>70</v>
      </c>
      <c r="C6" s="2" t="s">
        <v>58</v>
      </c>
      <c r="D6" s="2" t="s">
        <v>59</v>
      </c>
      <c r="E6" s="2" t="s">
        <v>73</v>
      </c>
      <c r="F6" s="2" t="s">
        <v>83</v>
      </c>
      <c r="G6" s="2" t="s">
        <v>63</v>
      </c>
      <c r="H6" s="2" t="s">
        <v>75</v>
      </c>
      <c r="I6" s="2" t="s">
        <v>63</v>
      </c>
      <c r="J6" s="2" t="s">
        <v>64</v>
      </c>
      <c r="K6" s="2" t="s">
        <v>63</v>
      </c>
      <c r="L6" s="2" t="s">
        <v>62</v>
      </c>
      <c r="M6" s="2" t="s">
        <v>64</v>
      </c>
      <c r="N6" s="2" t="s">
        <v>64</v>
      </c>
      <c r="O6" s="2" t="s">
        <v>64</v>
      </c>
      <c r="P6" s="2" t="s">
        <v>64</v>
      </c>
      <c r="Q6" s="2" t="s">
        <v>64</v>
      </c>
      <c r="R6" s="2" t="s">
        <v>64</v>
      </c>
      <c r="S6" s="2" t="s">
        <v>75</v>
      </c>
      <c r="T6" s="2" t="s">
        <v>63</v>
      </c>
      <c r="U6" s="2" t="s">
        <v>63</v>
      </c>
      <c r="V6" s="2" t="s">
        <v>64</v>
      </c>
      <c r="W6" s="2" t="s">
        <v>75</v>
      </c>
      <c r="X6" s="2" t="s">
        <v>75</v>
      </c>
      <c r="Y6" s="2" t="s">
        <v>63</v>
      </c>
      <c r="Z6" s="2" t="s">
        <v>66</v>
      </c>
      <c r="AA6" s="2" t="s">
        <v>65</v>
      </c>
      <c r="AB6" s="2" t="s">
        <v>63</v>
      </c>
      <c r="AC6" s="2" t="s">
        <v>64</v>
      </c>
      <c r="AD6" s="2" t="s">
        <v>64</v>
      </c>
      <c r="AE6" s="2" t="s">
        <v>65</v>
      </c>
      <c r="AF6" s="2" t="s">
        <v>66</v>
      </c>
      <c r="AG6" s="2" t="s">
        <v>65</v>
      </c>
      <c r="AH6" s="2" t="s">
        <v>75</v>
      </c>
      <c r="AI6" s="2" t="s">
        <v>63</v>
      </c>
      <c r="AJ6" s="2" t="s">
        <v>65</v>
      </c>
      <c r="AK6" s="2" t="s">
        <v>64</v>
      </c>
      <c r="AL6" s="2" t="s">
        <v>64</v>
      </c>
      <c r="AM6" s="2" t="s">
        <v>64</v>
      </c>
      <c r="AN6" s="2" t="s">
        <v>64</v>
      </c>
      <c r="AO6" s="2" t="s">
        <v>75</v>
      </c>
      <c r="AP6" s="2" t="s">
        <v>75</v>
      </c>
      <c r="AQ6" s="2" t="s">
        <v>64</v>
      </c>
      <c r="AR6" s="2" t="s">
        <v>75</v>
      </c>
      <c r="AS6" s="2" t="s">
        <v>75</v>
      </c>
      <c r="AT6" s="2" t="s">
        <v>64</v>
      </c>
      <c r="AU6" s="2" t="s">
        <v>64</v>
      </c>
      <c r="AV6" s="2" t="s">
        <v>64</v>
      </c>
      <c r="AW6" s="2" t="s">
        <v>64</v>
      </c>
      <c r="AX6" s="2" t="s">
        <v>64</v>
      </c>
      <c r="AY6" s="2" t="s">
        <v>75</v>
      </c>
      <c r="AZ6" s="2" t="s">
        <v>75</v>
      </c>
      <c r="BA6" s="2" t="s">
        <v>67</v>
      </c>
      <c r="BB6" s="3" t="s">
        <v>84</v>
      </c>
      <c r="BC6" s="3" t="s">
        <v>85</v>
      </c>
    </row>
    <row r="7" customFormat="false" ht="12.8" hidden="false" customHeight="false" outlineLevel="0" collapsed="false">
      <c r="A7" s="2" t="s">
        <v>86</v>
      </c>
      <c r="B7" s="2" t="s">
        <v>70</v>
      </c>
      <c r="C7" s="2" t="s">
        <v>58</v>
      </c>
      <c r="D7" s="2" t="s">
        <v>72</v>
      </c>
      <c r="E7" s="2" t="s">
        <v>60</v>
      </c>
      <c r="F7" s="2" t="s">
        <v>87</v>
      </c>
      <c r="G7" s="2" t="s">
        <v>64</v>
      </c>
      <c r="H7" s="2" t="s">
        <v>75</v>
      </c>
      <c r="I7" s="2" t="s">
        <v>64</v>
      </c>
      <c r="J7" s="2" t="s">
        <v>64</v>
      </c>
      <c r="K7" s="2" t="s">
        <v>63</v>
      </c>
      <c r="L7" s="2" t="s">
        <v>63</v>
      </c>
      <c r="M7" s="2" t="s">
        <v>64</v>
      </c>
      <c r="N7" s="2" t="s">
        <v>62</v>
      </c>
      <c r="O7" s="2" t="s">
        <v>75</v>
      </c>
      <c r="P7" s="2" t="s">
        <v>62</v>
      </c>
      <c r="Q7" s="2" t="s">
        <v>63</v>
      </c>
      <c r="R7" s="2" t="s">
        <v>64</v>
      </c>
      <c r="S7" s="2" t="s">
        <v>62</v>
      </c>
      <c r="T7" s="2" t="s">
        <v>64</v>
      </c>
      <c r="U7" s="2" t="s">
        <v>75</v>
      </c>
      <c r="V7" s="2" t="s">
        <v>75</v>
      </c>
      <c r="W7" s="2" t="s">
        <v>64</v>
      </c>
      <c r="X7" s="2" t="s">
        <v>75</v>
      </c>
      <c r="Y7" s="2" t="s">
        <v>66</v>
      </c>
      <c r="Z7" s="2" t="s">
        <v>64</v>
      </c>
      <c r="AA7" s="2" t="s">
        <v>66</v>
      </c>
      <c r="AB7" s="2" t="s">
        <v>75</v>
      </c>
      <c r="AC7" s="2" t="s">
        <v>63</v>
      </c>
      <c r="AD7" s="2" t="s">
        <v>63</v>
      </c>
      <c r="AE7" s="2" t="s">
        <v>64</v>
      </c>
      <c r="AF7" s="2" t="s">
        <v>64</v>
      </c>
      <c r="AG7" s="2" t="s">
        <v>63</v>
      </c>
      <c r="AH7" s="2" t="s">
        <v>63</v>
      </c>
      <c r="AI7" s="2" t="s">
        <v>64</v>
      </c>
      <c r="AJ7" s="2" t="s">
        <v>64</v>
      </c>
      <c r="AK7" s="2" t="s">
        <v>63</v>
      </c>
      <c r="AL7" s="2" t="s">
        <v>75</v>
      </c>
      <c r="AM7" s="2" t="s">
        <v>63</v>
      </c>
      <c r="AN7" s="2" t="s">
        <v>62</v>
      </c>
      <c r="AO7" s="2" t="s">
        <v>75</v>
      </c>
      <c r="AP7" s="2" t="s">
        <v>75</v>
      </c>
      <c r="AQ7" s="2" t="s">
        <v>63</v>
      </c>
      <c r="AR7" s="2" t="s">
        <v>75</v>
      </c>
      <c r="AS7" s="2" t="s">
        <v>75</v>
      </c>
      <c r="AT7" s="2" t="s">
        <v>75</v>
      </c>
      <c r="AU7" s="2" t="s">
        <v>75</v>
      </c>
      <c r="AV7" s="2" t="s">
        <v>63</v>
      </c>
      <c r="AW7" s="2" t="s">
        <v>62</v>
      </c>
      <c r="AX7" s="2" t="s">
        <v>62</v>
      </c>
      <c r="AY7" s="2" t="s">
        <v>75</v>
      </c>
      <c r="AZ7" s="2" t="s">
        <v>75</v>
      </c>
      <c r="BA7" s="2" t="s">
        <v>67</v>
      </c>
    </row>
    <row r="8" customFormat="false" ht="12.8" hidden="false" customHeight="false" outlineLevel="0" collapsed="false">
      <c r="A8" s="2" t="s">
        <v>88</v>
      </c>
      <c r="B8" s="2" t="s">
        <v>89</v>
      </c>
      <c r="C8" s="2" t="s">
        <v>58</v>
      </c>
      <c r="D8" s="2" t="s">
        <v>72</v>
      </c>
      <c r="E8" s="2" t="s">
        <v>73</v>
      </c>
      <c r="F8" s="2" t="s">
        <v>80</v>
      </c>
      <c r="G8" s="2" t="s">
        <v>90</v>
      </c>
      <c r="H8" s="2" t="s">
        <v>62</v>
      </c>
      <c r="I8" s="2" t="s">
        <v>62</v>
      </c>
      <c r="J8" s="2" t="s">
        <v>90</v>
      </c>
      <c r="K8" s="2" t="s">
        <v>63</v>
      </c>
      <c r="L8" s="2" t="s">
        <v>63</v>
      </c>
      <c r="M8" s="2" t="s">
        <v>63</v>
      </c>
      <c r="N8" s="2" t="s">
        <v>62</v>
      </c>
      <c r="O8" s="2" t="s">
        <v>75</v>
      </c>
      <c r="P8" s="2" t="s">
        <v>62</v>
      </c>
      <c r="Q8" s="2" t="s">
        <v>63</v>
      </c>
      <c r="R8" s="2" t="s">
        <v>90</v>
      </c>
      <c r="S8" s="2" t="s">
        <v>62</v>
      </c>
      <c r="T8" s="2" t="s">
        <v>63</v>
      </c>
      <c r="U8" s="2" t="s">
        <v>62</v>
      </c>
      <c r="V8" s="2" t="s">
        <v>62</v>
      </c>
      <c r="W8" s="2" t="s">
        <v>64</v>
      </c>
      <c r="X8" s="2" t="s">
        <v>64</v>
      </c>
      <c r="Y8" s="2" t="s">
        <v>64</v>
      </c>
      <c r="Z8" s="2" t="s">
        <v>63</v>
      </c>
      <c r="AA8" s="2" t="s">
        <v>64</v>
      </c>
      <c r="AB8" s="2" t="s">
        <v>65</v>
      </c>
      <c r="AC8" s="2" t="s">
        <v>63</v>
      </c>
      <c r="AD8" s="2" t="s">
        <v>65</v>
      </c>
      <c r="AE8" s="2" t="s">
        <v>65</v>
      </c>
      <c r="AF8" s="2" t="s">
        <v>63</v>
      </c>
      <c r="AG8" s="2" t="s">
        <v>63</v>
      </c>
      <c r="AH8" s="2" t="s">
        <v>64</v>
      </c>
      <c r="AI8" s="2" t="s">
        <v>64</v>
      </c>
      <c r="AJ8" s="2" t="s">
        <v>64</v>
      </c>
      <c r="AK8" s="2" t="s">
        <v>62</v>
      </c>
      <c r="AL8" s="2" t="s">
        <v>62</v>
      </c>
      <c r="AM8" s="2" t="s">
        <v>63</v>
      </c>
      <c r="AN8" s="2" t="s">
        <v>62</v>
      </c>
      <c r="AO8" s="2" t="s">
        <v>62</v>
      </c>
      <c r="AP8" s="2" t="s">
        <v>62</v>
      </c>
      <c r="AQ8" s="2" t="s">
        <v>62</v>
      </c>
      <c r="AR8" s="2" t="s">
        <v>75</v>
      </c>
      <c r="AS8" s="2" t="s">
        <v>75</v>
      </c>
      <c r="AT8" s="2" t="s">
        <v>62</v>
      </c>
      <c r="AU8" s="2" t="s">
        <v>63</v>
      </c>
      <c r="AV8" s="2" t="s">
        <v>63</v>
      </c>
      <c r="AW8" s="2" t="s">
        <v>90</v>
      </c>
      <c r="AX8" s="2" t="s">
        <v>63</v>
      </c>
      <c r="AY8" s="2" t="s">
        <v>62</v>
      </c>
      <c r="AZ8" s="2" t="s">
        <v>62</v>
      </c>
      <c r="BA8" s="2" t="s">
        <v>67</v>
      </c>
      <c r="BB8" s="2" t="s">
        <v>91</v>
      </c>
      <c r="BC8" s="2" t="s">
        <v>92</v>
      </c>
      <c r="BD8" s="2" t="s">
        <v>93</v>
      </c>
    </row>
    <row r="9" customFormat="false" ht="12.8" hidden="false" customHeight="false" outlineLevel="0" collapsed="false">
      <c r="A9" s="2" t="s">
        <v>94</v>
      </c>
      <c r="B9" s="2" t="s">
        <v>95</v>
      </c>
      <c r="C9" s="2" t="s">
        <v>71</v>
      </c>
      <c r="D9" s="2" t="s">
        <v>72</v>
      </c>
      <c r="E9" s="2" t="s">
        <v>73</v>
      </c>
      <c r="F9" s="2" t="s">
        <v>96</v>
      </c>
      <c r="G9" s="2" t="s">
        <v>66</v>
      </c>
      <c r="H9" s="2" t="s">
        <v>64</v>
      </c>
      <c r="I9" s="2" t="s">
        <v>66</v>
      </c>
      <c r="J9" s="2" t="s">
        <v>64</v>
      </c>
      <c r="K9" s="2" t="s">
        <v>66</v>
      </c>
      <c r="L9" s="2" t="s">
        <v>66</v>
      </c>
      <c r="M9" s="2" t="s">
        <v>66</v>
      </c>
      <c r="N9" s="2" t="s">
        <v>62</v>
      </c>
      <c r="O9" s="2" t="s">
        <v>62</v>
      </c>
      <c r="P9" s="2" t="s">
        <v>63</v>
      </c>
      <c r="Q9" s="2" t="s">
        <v>62</v>
      </c>
      <c r="R9" s="2" t="s">
        <v>64</v>
      </c>
      <c r="S9" s="2" t="s">
        <v>62</v>
      </c>
      <c r="T9" s="2" t="s">
        <v>62</v>
      </c>
      <c r="U9" s="2" t="s">
        <v>63</v>
      </c>
      <c r="V9" s="2" t="s">
        <v>75</v>
      </c>
      <c r="W9" s="2" t="s">
        <v>64</v>
      </c>
      <c r="X9" s="2" t="s">
        <v>75</v>
      </c>
      <c r="Y9" s="2" t="s">
        <v>66</v>
      </c>
      <c r="Z9" s="2" t="s">
        <v>66</v>
      </c>
      <c r="AA9" s="2" t="s">
        <v>66</v>
      </c>
      <c r="AB9" s="2" t="s">
        <v>75</v>
      </c>
      <c r="AC9" s="2" t="s">
        <v>66</v>
      </c>
      <c r="AD9" s="2" t="s">
        <v>66</v>
      </c>
      <c r="AE9" s="2" t="s">
        <v>64</v>
      </c>
      <c r="AF9" s="2" t="s">
        <v>66</v>
      </c>
      <c r="AG9" s="2" t="s">
        <v>75</v>
      </c>
      <c r="AH9" s="2" t="s">
        <v>65</v>
      </c>
      <c r="AI9" s="2" t="s">
        <v>65</v>
      </c>
      <c r="AJ9" s="2" t="s">
        <v>63</v>
      </c>
      <c r="AK9" s="2" t="s">
        <v>90</v>
      </c>
      <c r="AL9" s="2" t="s">
        <v>62</v>
      </c>
      <c r="AM9" s="2" t="s">
        <v>90</v>
      </c>
      <c r="AN9" s="2" t="s">
        <v>90</v>
      </c>
      <c r="AO9" s="2" t="s">
        <v>62</v>
      </c>
      <c r="AP9" s="2" t="s">
        <v>62</v>
      </c>
      <c r="AQ9" s="2" t="s">
        <v>62</v>
      </c>
      <c r="AR9" s="2" t="s">
        <v>62</v>
      </c>
      <c r="AS9" s="2" t="s">
        <v>90</v>
      </c>
      <c r="AT9" s="2" t="s">
        <v>62</v>
      </c>
      <c r="AU9" s="2" t="s">
        <v>90</v>
      </c>
      <c r="AV9" s="2" t="s">
        <v>90</v>
      </c>
      <c r="AW9" s="2" t="s">
        <v>63</v>
      </c>
      <c r="AX9" s="2" t="s">
        <v>63</v>
      </c>
      <c r="AY9" s="2" t="s">
        <v>62</v>
      </c>
      <c r="AZ9" s="2" t="s">
        <v>75</v>
      </c>
      <c r="BA9" s="2" t="s">
        <v>67</v>
      </c>
      <c r="BB9" s="2" t="s">
        <v>97</v>
      </c>
    </row>
    <row r="10" customFormat="false" ht="12.8" hidden="false" customHeight="false" outlineLevel="0" collapsed="false">
      <c r="A10" s="2" t="s">
        <v>98</v>
      </c>
      <c r="B10" s="2" t="s">
        <v>99</v>
      </c>
      <c r="C10" s="2" t="s">
        <v>71</v>
      </c>
      <c r="D10" s="2" t="s">
        <v>59</v>
      </c>
      <c r="E10" s="2" t="s">
        <v>100</v>
      </c>
      <c r="F10" s="2" t="s">
        <v>83</v>
      </c>
      <c r="G10" s="2" t="s">
        <v>66</v>
      </c>
      <c r="H10" s="2" t="s">
        <v>62</v>
      </c>
      <c r="I10" s="2" t="s">
        <v>66</v>
      </c>
      <c r="J10" s="2" t="s">
        <v>64</v>
      </c>
      <c r="K10" s="2" t="s">
        <v>66</v>
      </c>
      <c r="L10" s="2" t="s">
        <v>66</v>
      </c>
      <c r="M10" s="2" t="s">
        <v>64</v>
      </c>
      <c r="N10" s="2" t="s">
        <v>75</v>
      </c>
      <c r="O10" s="2" t="s">
        <v>75</v>
      </c>
      <c r="P10" s="2" t="s">
        <v>62</v>
      </c>
      <c r="Q10" s="2" t="s">
        <v>66</v>
      </c>
      <c r="R10" s="2" t="s">
        <v>62</v>
      </c>
      <c r="S10" s="2" t="s">
        <v>75</v>
      </c>
      <c r="T10" s="2" t="s">
        <v>63</v>
      </c>
      <c r="U10" s="2" t="s">
        <v>75</v>
      </c>
      <c r="V10" s="2" t="s">
        <v>75</v>
      </c>
      <c r="W10" s="2" t="s">
        <v>62</v>
      </c>
      <c r="X10" s="2" t="s">
        <v>75</v>
      </c>
      <c r="Y10" s="2" t="s">
        <v>66</v>
      </c>
      <c r="Z10" s="2" t="s">
        <v>66</v>
      </c>
      <c r="AA10" s="2" t="s">
        <v>66</v>
      </c>
      <c r="AB10" s="2" t="s">
        <v>63</v>
      </c>
      <c r="AC10" s="2" t="s">
        <v>66</v>
      </c>
      <c r="AD10" s="2" t="s">
        <v>66</v>
      </c>
      <c r="AE10" s="2" t="s">
        <v>65</v>
      </c>
      <c r="AF10" s="2" t="s">
        <v>66</v>
      </c>
      <c r="AG10" s="2" t="s">
        <v>75</v>
      </c>
      <c r="AH10" s="2" t="s">
        <v>75</v>
      </c>
      <c r="AI10" s="2" t="s">
        <v>65</v>
      </c>
      <c r="AJ10" s="2" t="s">
        <v>63</v>
      </c>
      <c r="AK10" s="2" t="s">
        <v>63</v>
      </c>
      <c r="AL10" s="2" t="s">
        <v>63</v>
      </c>
      <c r="AM10" s="2" t="s">
        <v>66</v>
      </c>
      <c r="AN10" s="2" t="s">
        <v>66</v>
      </c>
      <c r="AO10" s="2" t="s">
        <v>75</v>
      </c>
      <c r="AP10" s="2" t="s">
        <v>62</v>
      </c>
      <c r="AQ10" s="2" t="s">
        <v>64</v>
      </c>
      <c r="AR10" s="2" t="s">
        <v>75</v>
      </c>
      <c r="AS10" s="2" t="s">
        <v>75</v>
      </c>
      <c r="AT10" s="2" t="s">
        <v>64</v>
      </c>
      <c r="AU10" s="2" t="s">
        <v>64</v>
      </c>
      <c r="AV10" s="2" t="s">
        <v>66</v>
      </c>
      <c r="AW10" s="2" t="s">
        <v>62</v>
      </c>
      <c r="AX10" s="2" t="s">
        <v>66</v>
      </c>
      <c r="AY10" s="2" t="s">
        <v>75</v>
      </c>
      <c r="AZ10" s="2" t="s">
        <v>75</v>
      </c>
      <c r="BA10" s="2" t="s">
        <v>101</v>
      </c>
      <c r="BB10" s="3" t="s">
        <v>102</v>
      </c>
      <c r="BC10" s="2" t="s">
        <v>103</v>
      </c>
    </row>
    <row r="11" customFormat="false" ht="12.8" hidden="false" customHeight="false" outlineLevel="0" collapsed="false">
      <c r="A11" s="2" t="s">
        <v>104</v>
      </c>
      <c r="B11" s="2" t="s">
        <v>105</v>
      </c>
      <c r="C11" s="2" t="s">
        <v>58</v>
      </c>
      <c r="D11" s="2" t="s">
        <v>59</v>
      </c>
      <c r="E11" s="2" t="s">
        <v>73</v>
      </c>
      <c r="F11" s="2" t="s">
        <v>96</v>
      </c>
      <c r="G11" s="2" t="s">
        <v>63</v>
      </c>
      <c r="H11" s="2" t="s">
        <v>75</v>
      </c>
      <c r="I11" s="2" t="s">
        <v>62</v>
      </c>
      <c r="J11" s="2" t="s">
        <v>62</v>
      </c>
      <c r="K11" s="2" t="s">
        <v>66</v>
      </c>
      <c r="L11" s="2" t="s">
        <v>66</v>
      </c>
      <c r="M11" s="2" t="s">
        <v>66</v>
      </c>
      <c r="N11" s="2" t="s">
        <v>63</v>
      </c>
      <c r="O11" s="2" t="s">
        <v>75</v>
      </c>
      <c r="P11" s="2" t="s">
        <v>63</v>
      </c>
      <c r="Q11" s="2" t="s">
        <v>63</v>
      </c>
      <c r="R11" s="2" t="s">
        <v>63</v>
      </c>
      <c r="S11" s="2" t="s">
        <v>63</v>
      </c>
      <c r="T11" s="2" t="s">
        <v>63</v>
      </c>
      <c r="U11" s="2" t="s">
        <v>62</v>
      </c>
      <c r="V11" s="2" t="s">
        <v>63</v>
      </c>
      <c r="W11" s="2" t="s">
        <v>75</v>
      </c>
      <c r="X11" s="2" t="s">
        <v>63</v>
      </c>
      <c r="Y11" s="2" t="s">
        <v>66</v>
      </c>
      <c r="Z11" s="2" t="s">
        <v>64</v>
      </c>
      <c r="AA11" s="2" t="s">
        <v>66</v>
      </c>
      <c r="AB11" s="2" t="s">
        <v>65</v>
      </c>
      <c r="AC11" s="2" t="s">
        <v>63</v>
      </c>
      <c r="AD11" s="2" t="s">
        <v>63</v>
      </c>
      <c r="AE11" s="2" t="s">
        <v>65</v>
      </c>
      <c r="AF11" s="2" t="s">
        <v>66</v>
      </c>
      <c r="AG11" s="2" t="s">
        <v>65</v>
      </c>
      <c r="AH11" s="2" t="s">
        <v>65</v>
      </c>
      <c r="AI11" s="2" t="s">
        <v>63</v>
      </c>
      <c r="AJ11" s="2" t="s">
        <v>65</v>
      </c>
      <c r="AK11" s="2" t="s">
        <v>62</v>
      </c>
      <c r="AL11" s="2" t="s">
        <v>64</v>
      </c>
      <c r="AM11" s="2" t="s">
        <v>75</v>
      </c>
      <c r="AN11" s="2" t="s">
        <v>75</v>
      </c>
      <c r="AO11" s="2" t="s">
        <v>63</v>
      </c>
      <c r="AP11" s="2" t="s">
        <v>62</v>
      </c>
      <c r="AQ11" s="2" t="s">
        <v>64</v>
      </c>
      <c r="AR11" s="2" t="s">
        <v>62</v>
      </c>
      <c r="AS11" s="2" t="s">
        <v>62</v>
      </c>
      <c r="AT11" s="2" t="s">
        <v>62</v>
      </c>
      <c r="AU11" s="2" t="s">
        <v>66</v>
      </c>
      <c r="AV11" s="2" t="s">
        <v>75</v>
      </c>
      <c r="AW11" s="2" t="s">
        <v>62</v>
      </c>
      <c r="AX11" s="2" t="s">
        <v>64</v>
      </c>
      <c r="AY11" s="2" t="s">
        <v>75</v>
      </c>
      <c r="AZ11" s="2" t="s">
        <v>75</v>
      </c>
      <c r="BA11" s="2" t="s">
        <v>67</v>
      </c>
      <c r="BB11" s="3" t="s">
        <v>106</v>
      </c>
      <c r="BC11" s="3" t="s">
        <v>107</v>
      </c>
      <c r="BD11" s="3" t="s">
        <v>108</v>
      </c>
    </row>
    <row r="12" customFormat="false" ht="12.8" hidden="false" customHeight="false" outlineLevel="0" collapsed="false">
      <c r="A12" s="2" t="s">
        <v>109</v>
      </c>
      <c r="E12" s="2" t="s">
        <v>110</v>
      </c>
      <c r="F12" s="2" t="s">
        <v>61</v>
      </c>
      <c r="G12" s="2" t="s">
        <v>63</v>
      </c>
      <c r="H12" s="2" t="s">
        <v>62</v>
      </c>
      <c r="I12" s="2" t="s">
        <v>63</v>
      </c>
      <c r="J12" s="2" t="s">
        <v>75</v>
      </c>
      <c r="K12" s="2" t="s">
        <v>62</v>
      </c>
      <c r="L12" s="2" t="s">
        <v>62</v>
      </c>
      <c r="M12" s="2" t="s">
        <v>64</v>
      </c>
      <c r="N12" s="2" t="s">
        <v>62</v>
      </c>
      <c r="O12" s="2" t="s">
        <v>75</v>
      </c>
      <c r="P12" s="2" t="s">
        <v>62</v>
      </c>
      <c r="Q12" s="2" t="s">
        <v>75</v>
      </c>
      <c r="R12" s="2" t="s">
        <v>64</v>
      </c>
      <c r="S12" s="2" t="s">
        <v>62</v>
      </c>
      <c r="T12" s="2" t="s">
        <v>75</v>
      </c>
      <c r="U12" s="2" t="s">
        <v>75</v>
      </c>
      <c r="V12" s="2" t="s">
        <v>75</v>
      </c>
      <c r="W12" s="2" t="s">
        <v>63</v>
      </c>
      <c r="X12" s="2" t="s">
        <v>64</v>
      </c>
      <c r="Y12" s="2" t="s">
        <v>64</v>
      </c>
      <c r="Z12" s="2" t="s">
        <v>64</v>
      </c>
      <c r="AA12" s="2" t="s">
        <v>64</v>
      </c>
      <c r="AB12" s="2" t="s">
        <v>65</v>
      </c>
      <c r="AC12" s="2" t="s">
        <v>65</v>
      </c>
      <c r="AD12" s="2" t="s">
        <v>65</v>
      </c>
      <c r="AE12" s="2" t="s">
        <v>65</v>
      </c>
      <c r="AF12" s="2" t="s">
        <v>64</v>
      </c>
      <c r="AG12" s="2" t="s">
        <v>65</v>
      </c>
      <c r="AH12" s="2" t="s">
        <v>64</v>
      </c>
      <c r="AI12" s="2" t="s">
        <v>64</v>
      </c>
      <c r="AJ12" s="2" t="s">
        <v>64</v>
      </c>
      <c r="AK12" s="2" t="s">
        <v>62</v>
      </c>
      <c r="AL12" s="2" t="s">
        <v>62</v>
      </c>
      <c r="AM12" s="2" t="s">
        <v>62</v>
      </c>
      <c r="AN12" s="2" t="s">
        <v>62</v>
      </c>
      <c r="AO12" s="2" t="s">
        <v>62</v>
      </c>
      <c r="AP12" s="2" t="s">
        <v>62</v>
      </c>
      <c r="AQ12" s="2" t="s">
        <v>63</v>
      </c>
      <c r="AR12" s="2" t="s">
        <v>75</v>
      </c>
      <c r="AS12" s="2" t="s">
        <v>75</v>
      </c>
      <c r="AT12" s="2" t="s">
        <v>62</v>
      </c>
      <c r="AU12" s="2" t="s">
        <v>62</v>
      </c>
      <c r="AV12" s="2" t="s">
        <v>63</v>
      </c>
      <c r="AW12" s="2" t="s">
        <v>64</v>
      </c>
      <c r="AX12" s="2" t="s">
        <v>62</v>
      </c>
      <c r="AY12" s="2" t="s">
        <v>62</v>
      </c>
      <c r="AZ12" s="2" t="s">
        <v>62</v>
      </c>
      <c r="BA12" s="2" t="s">
        <v>67</v>
      </c>
      <c r="BB12" s="2" t="s">
        <v>111</v>
      </c>
      <c r="BC12" s="2" t="s">
        <v>112</v>
      </c>
    </row>
    <row r="13" customFormat="false" ht="12.8" hidden="false" customHeight="false" outlineLevel="0" collapsed="false">
      <c r="A13" s="2" t="s">
        <v>113</v>
      </c>
      <c r="B13" s="2" t="s">
        <v>99</v>
      </c>
      <c r="C13" s="2" t="s">
        <v>58</v>
      </c>
      <c r="D13" s="2" t="s">
        <v>72</v>
      </c>
      <c r="E13" s="2" t="s">
        <v>60</v>
      </c>
      <c r="F13" s="2" t="s">
        <v>96</v>
      </c>
      <c r="G13" s="2" t="s">
        <v>66</v>
      </c>
      <c r="H13" s="2" t="s">
        <v>63</v>
      </c>
      <c r="I13" s="2" t="s">
        <v>64</v>
      </c>
      <c r="J13" s="2" t="s">
        <v>64</v>
      </c>
      <c r="K13" s="2" t="s">
        <v>63</v>
      </c>
      <c r="L13" s="2" t="s">
        <v>64</v>
      </c>
      <c r="M13" s="2" t="s">
        <v>63</v>
      </c>
      <c r="N13" s="2" t="s">
        <v>62</v>
      </c>
      <c r="O13" s="2" t="s">
        <v>75</v>
      </c>
      <c r="P13" s="2" t="s">
        <v>62</v>
      </c>
      <c r="Q13" s="2" t="s">
        <v>64</v>
      </c>
      <c r="R13" s="2" t="s">
        <v>64</v>
      </c>
      <c r="S13" s="2" t="s">
        <v>63</v>
      </c>
      <c r="T13" s="2" t="s">
        <v>63</v>
      </c>
      <c r="U13" s="2" t="s">
        <v>63</v>
      </c>
      <c r="V13" s="2" t="s">
        <v>62</v>
      </c>
      <c r="W13" s="2" t="s">
        <v>75</v>
      </c>
      <c r="X13" s="2" t="s">
        <v>75</v>
      </c>
      <c r="Y13" s="2" t="s">
        <v>66</v>
      </c>
      <c r="Z13" s="2" t="s">
        <v>63</v>
      </c>
      <c r="AA13" s="2" t="s">
        <v>64</v>
      </c>
      <c r="AB13" s="2" t="s">
        <v>65</v>
      </c>
      <c r="AC13" s="2" t="s">
        <v>63</v>
      </c>
      <c r="AD13" s="2" t="s">
        <v>64</v>
      </c>
      <c r="AE13" s="2" t="s">
        <v>65</v>
      </c>
      <c r="AF13" s="2" t="s">
        <v>64</v>
      </c>
      <c r="AG13" s="2" t="s">
        <v>65</v>
      </c>
      <c r="AH13" s="2" t="s">
        <v>63</v>
      </c>
      <c r="AI13" s="2" t="s">
        <v>63</v>
      </c>
      <c r="AJ13" s="2" t="s">
        <v>64</v>
      </c>
      <c r="AK13" s="2" t="s">
        <v>64</v>
      </c>
      <c r="AL13" s="2" t="s">
        <v>62</v>
      </c>
      <c r="AM13" s="2" t="s">
        <v>64</v>
      </c>
      <c r="AN13" s="2" t="s">
        <v>90</v>
      </c>
      <c r="AO13" s="2" t="s">
        <v>62</v>
      </c>
      <c r="AP13" s="2" t="s">
        <v>90</v>
      </c>
      <c r="AQ13" s="2" t="s">
        <v>75</v>
      </c>
      <c r="AR13" s="2" t="s">
        <v>75</v>
      </c>
      <c r="AS13" s="2" t="s">
        <v>62</v>
      </c>
      <c r="AT13" s="2" t="s">
        <v>75</v>
      </c>
      <c r="AU13" s="2" t="s">
        <v>62</v>
      </c>
      <c r="AV13" s="2" t="s">
        <v>66</v>
      </c>
      <c r="AW13" s="2" t="s">
        <v>90</v>
      </c>
      <c r="AX13" s="2" t="s">
        <v>90</v>
      </c>
      <c r="AY13" s="2" t="s">
        <v>75</v>
      </c>
      <c r="AZ13" s="2" t="s">
        <v>62</v>
      </c>
      <c r="BA13" s="2" t="s">
        <v>67</v>
      </c>
    </row>
    <row r="14" customFormat="false" ht="12.8" hidden="false" customHeight="false" outlineLevel="0" collapsed="false">
      <c r="A14" s="2" t="s">
        <v>114</v>
      </c>
      <c r="B14" s="2" t="s">
        <v>105</v>
      </c>
      <c r="C14" s="2" t="s">
        <v>58</v>
      </c>
      <c r="D14" s="2" t="s">
        <v>59</v>
      </c>
      <c r="E14" s="2" t="s">
        <v>73</v>
      </c>
      <c r="F14" s="2" t="s">
        <v>115</v>
      </c>
      <c r="G14" s="2" t="s">
        <v>66</v>
      </c>
      <c r="H14" s="2" t="s">
        <v>64</v>
      </c>
      <c r="I14" s="2" t="s">
        <v>64</v>
      </c>
      <c r="J14" s="2" t="s">
        <v>64</v>
      </c>
      <c r="K14" s="2" t="s">
        <v>66</v>
      </c>
      <c r="L14" s="2" t="s">
        <v>66</v>
      </c>
      <c r="M14" s="2" t="s">
        <v>66</v>
      </c>
      <c r="N14" s="2" t="s">
        <v>75</v>
      </c>
      <c r="O14" s="2" t="s">
        <v>75</v>
      </c>
      <c r="P14" s="2" t="s">
        <v>62</v>
      </c>
      <c r="Q14" s="2" t="s">
        <v>62</v>
      </c>
      <c r="R14" s="2" t="s">
        <v>62</v>
      </c>
      <c r="S14" s="2" t="s">
        <v>62</v>
      </c>
      <c r="T14" s="2" t="s">
        <v>62</v>
      </c>
      <c r="U14" s="2" t="s">
        <v>75</v>
      </c>
      <c r="V14" s="2" t="s">
        <v>75</v>
      </c>
      <c r="W14" s="2" t="s">
        <v>75</v>
      </c>
      <c r="X14" s="2" t="s">
        <v>75</v>
      </c>
      <c r="Y14" s="2" t="s">
        <v>66</v>
      </c>
      <c r="Z14" s="2" t="s">
        <v>66</v>
      </c>
      <c r="AA14" s="2" t="s">
        <v>66</v>
      </c>
      <c r="AB14" s="2" t="s">
        <v>75</v>
      </c>
      <c r="AC14" s="2" t="s">
        <v>65</v>
      </c>
      <c r="AD14" s="2" t="s">
        <v>64</v>
      </c>
      <c r="AE14" s="2" t="s">
        <v>65</v>
      </c>
      <c r="AF14" s="2" t="s">
        <v>66</v>
      </c>
      <c r="AG14" s="2" t="s">
        <v>75</v>
      </c>
      <c r="AH14" s="2" t="s">
        <v>63</v>
      </c>
      <c r="AI14" s="2" t="s">
        <v>65</v>
      </c>
      <c r="AJ14" s="2" t="s">
        <v>65</v>
      </c>
      <c r="AK14" s="2" t="s">
        <v>62</v>
      </c>
      <c r="AL14" s="2" t="s">
        <v>62</v>
      </c>
      <c r="AM14" s="2" t="s">
        <v>62</v>
      </c>
      <c r="AN14" s="2" t="s">
        <v>62</v>
      </c>
      <c r="AO14" s="2" t="s">
        <v>75</v>
      </c>
      <c r="AP14" s="2" t="s">
        <v>62</v>
      </c>
      <c r="AQ14" s="2" t="s">
        <v>62</v>
      </c>
      <c r="AR14" s="2" t="s">
        <v>75</v>
      </c>
      <c r="AS14" s="2" t="s">
        <v>75</v>
      </c>
      <c r="AT14" s="2" t="s">
        <v>75</v>
      </c>
      <c r="AU14" s="2" t="s">
        <v>62</v>
      </c>
      <c r="AV14" s="2" t="s">
        <v>75</v>
      </c>
      <c r="AW14" s="2" t="s">
        <v>62</v>
      </c>
      <c r="AX14" s="2" t="s">
        <v>64</v>
      </c>
      <c r="AY14" s="2" t="s">
        <v>75</v>
      </c>
      <c r="AZ14" s="2" t="s">
        <v>75</v>
      </c>
      <c r="BA14" s="2" t="s">
        <v>67</v>
      </c>
    </row>
    <row r="15" customFormat="false" ht="12.8" hidden="false" customHeight="false" outlineLevel="0" collapsed="false">
      <c r="A15" s="2" t="s">
        <v>116</v>
      </c>
      <c r="B15" s="2" t="s">
        <v>57</v>
      </c>
      <c r="C15" s="2" t="s">
        <v>58</v>
      </c>
      <c r="D15" s="2" t="s">
        <v>59</v>
      </c>
      <c r="E15" s="2" t="s">
        <v>73</v>
      </c>
      <c r="F15" s="2" t="s">
        <v>96</v>
      </c>
      <c r="G15" s="2" t="s">
        <v>64</v>
      </c>
      <c r="H15" s="2" t="s">
        <v>66</v>
      </c>
      <c r="I15" s="2" t="s">
        <v>62</v>
      </c>
      <c r="J15" s="2" t="s">
        <v>64</v>
      </c>
      <c r="K15" s="2" t="s">
        <v>64</v>
      </c>
      <c r="L15" s="2" t="s">
        <v>64</v>
      </c>
      <c r="M15" s="2" t="s">
        <v>63</v>
      </c>
      <c r="N15" s="2" t="s">
        <v>63</v>
      </c>
      <c r="O15" s="2" t="s">
        <v>63</v>
      </c>
      <c r="P15" s="2" t="s">
        <v>62</v>
      </c>
      <c r="Q15" s="2" t="s">
        <v>63</v>
      </c>
      <c r="R15" s="2" t="s">
        <v>66</v>
      </c>
      <c r="S15" s="2" t="s">
        <v>63</v>
      </c>
      <c r="T15" s="2" t="s">
        <v>64</v>
      </c>
      <c r="U15" s="2" t="s">
        <v>90</v>
      </c>
      <c r="V15" s="2" t="s">
        <v>63</v>
      </c>
      <c r="W15" s="2" t="s">
        <v>75</v>
      </c>
      <c r="X15" s="2" t="s">
        <v>62</v>
      </c>
      <c r="Y15" s="2" t="s">
        <v>66</v>
      </c>
      <c r="Z15" s="2" t="s">
        <v>64</v>
      </c>
      <c r="AA15" s="2" t="s">
        <v>66</v>
      </c>
      <c r="AB15" s="2" t="s">
        <v>75</v>
      </c>
      <c r="AC15" s="2" t="s">
        <v>63</v>
      </c>
      <c r="AD15" s="2" t="s">
        <v>63</v>
      </c>
      <c r="AE15" s="2" t="s">
        <v>63</v>
      </c>
      <c r="AF15" s="2" t="s">
        <v>66</v>
      </c>
      <c r="AG15" s="2" t="s">
        <v>65</v>
      </c>
      <c r="AH15" s="2" t="s">
        <v>65</v>
      </c>
      <c r="AI15" s="2" t="s">
        <v>65</v>
      </c>
      <c r="AJ15" s="2" t="s">
        <v>65</v>
      </c>
      <c r="AK15" s="2" t="s">
        <v>62</v>
      </c>
      <c r="AL15" s="2" t="s">
        <v>63</v>
      </c>
      <c r="AM15" s="2" t="s">
        <v>62</v>
      </c>
      <c r="AN15" s="2" t="s">
        <v>62</v>
      </c>
      <c r="AO15" s="2" t="s">
        <v>62</v>
      </c>
      <c r="AP15" s="2" t="s">
        <v>75</v>
      </c>
      <c r="AQ15" s="2" t="s">
        <v>62</v>
      </c>
      <c r="AR15" s="2" t="s">
        <v>62</v>
      </c>
      <c r="AS15" s="2" t="s">
        <v>62</v>
      </c>
      <c r="AT15" s="2" t="s">
        <v>62</v>
      </c>
      <c r="AU15" s="2" t="s">
        <v>64</v>
      </c>
      <c r="AV15" s="2" t="s">
        <v>63</v>
      </c>
      <c r="AW15" s="2" t="s">
        <v>64</v>
      </c>
      <c r="AX15" s="2" t="s">
        <v>62</v>
      </c>
      <c r="AY15" s="2" t="s">
        <v>75</v>
      </c>
      <c r="AZ15" s="2" t="s">
        <v>75</v>
      </c>
      <c r="BA15" s="2" t="s">
        <v>67</v>
      </c>
      <c r="BB15" s="2" t="s">
        <v>117</v>
      </c>
    </row>
    <row r="16" customFormat="false" ht="12.8" hidden="false" customHeight="false" outlineLevel="0" collapsed="false">
      <c r="A16" s="2" t="s">
        <v>118</v>
      </c>
      <c r="B16" s="2" t="s">
        <v>99</v>
      </c>
      <c r="C16" s="2" t="s">
        <v>58</v>
      </c>
      <c r="D16" s="2" t="s">
        <v>59</v>
      </c>
      <c r="E16" s="2" t="s">
        <v>60</v>
      </c>
      <c r="F16" s="2" t="s">
        <v>80</v>
      </c>
      <c r="G16" s="2" t="s">
        <v>62</v>
      </c>
      <c r="H16" s="2" t="s">
        <v>63</v>
      </c>
      <c r="I16" s="2" t="s">
        <v>64</v>
      </c>
      <c r="J16" s="2" t="s">
        <v>64</v>
      </c>
      <c r="K16" s="2" t="s">
        <v>62</v>
      </c>
      <c r="L16" s="2" t="s">
        <v>62</v>
      </c>
      <c r="M16" s="2" t="s">
        <v>62</v>
      </c>
      <c r="N16" s="2" t="s">
        <v>62</v>
      </c>
      <c r="O16" s="2" t="s">
        <v>62</v>
      </c>
      <c r="P16" s="2" t="s">
        <v>63</v>
      </c>
      <c r="Q16" s="2" t="s">
        <v>64</v>
      </c>
      <c r="R16" s="2" t="s">
        <v>62</v>
      </c>
      <c r="S16" s="2" t="s">
        <v>62</v>
      </c>
      <c r="T16" s="2" t="s">
        <v>64</v>
      </c>
      <c r="U16" s="2" t="s">
        <v>62</v>
      </c>
      <c r="V16" s="2" t="s">
        <v>63</v>
      </c>
      <c r="W16" s="2" t="s">
        <v>64</v>
      </c>
      <c r="X16" s="2" t="s">
        <v>63</v>
      </c>
      <c r="Y16" s="2" t="s">
        <v>66</v>
      </c>
      <c r="Z16" s="2" t="s">
        <v>64</v>
      </c>
      <c r="AA16" s="2" t="s">
        <v>64</v>
      </c>
      <c r="AB16" s="2" t="s">
        <v>63</v>
      </c>
      <c r="AC16" s="2" t="s">
        <v>63</v>
      </c>
      <c r="AD16" s="2" t="s">
        <v>75</v>
      </c>
      <c r="AE16" s="2" t="s">
        <v>66</v>
      </c>
      <c r="AF16" s="2" t="s">
        <v>64</v>
      </c>
      <c r="AG16" s="2" t="s">
        <v>63</v>
      </c>
      <c r="AH16" s="2" t="s">
        <v>66</v>
      </c>
      <c r="AI16" s="2" t="s">
        <v>66</v>
      </c>
      <c r="AJ16" s="2" t="s">
        <v>66</v>
      </c>
      <c r="AK16" s="2" t="s">
        <v>64</v>
      </c>
      <c r="AL16" s="2" t="s">
        <v>62</v>
      </c>
      <c r="AM16" s="2" t="s">
        <v>63</v>
      </c>
      <c r="AN16" s="2" t="s">
        <v>63</v>
      </c>
      <c r="AO16" s="2" t="s">
        <v>62</v>
      </c>
      <c r="AP16" s="2" t="s">
        <v>63</v>
      </c>
      <c r="AQ16" s="2" t="s">
        <v>64</v>
      </c>
      <c r="AR16" s="2" t="s">
        <v>62</v>
      </c>
      <c r="AS16" s="2" t="s">
        <v>62</v>
      </c>
      <c r="AT16" s="2" t="s">
        <v>62</v>
      </c>
      <c r="AU16" s="2" t="s">
        <v>62</v>
      </c>
      <c r="AV16" s="2" t="s">
        <v>64</v>
      </c>
      <c r="AW16" s="2" t="s">
        <v>64</v>
      </c>
      <c r="AX16" s="2" t="s">
        <v>62</v>
      </c>
      <c r="AY16" s="2" t="s">
        <v>62</v>
      </c>
      <c r="AZ16" s="2" t="s">
        <v>62</v>
      </c>
      <c r="BA16" s="2" t="s">
        <v>67</v>
      </c>
      <c r="BD16" s="2" t="s">
        <v>119</v>
      </c>
    </row>
    <row r="17" customFormat="false" ht="12.8" hidden="false" customHeight="false" outlineLevel="0" collapsed="false">
      <c r="A17" s="2" t="s">
        <v>120</v>
      </c>
      <c r="B17" s="2" t="s">
        <v>70</v>
      </c>
      <c r="C17" s="2" t="s">
        <v>71</v>
      </c>
      <c r="D17" s="2" t="s">
        <v>59</v>
      </c>
      <c r="E17" s="2" t="s">
        <v>73</v>
      </c>
      <c r="F17" s="2" t="s">
        <v>83</v>
      </c>
      <c r="G17" s="2" t="s">
        <v>66</v>
      </c>
      <c r="H17" s="2" t="s">
        <v>64</v>
      </c>
      <c r="I17" s="2" t="s">
        <v>66</v>
      </c>
      <c r="J17" s="2" t="s">
        <v>66</v>
      </c>
      <c r="K17" s="2" t="s">
        <v>66</v>
      </c>
      <c r="L17" s="2" t="s">
        <v>66</v>
      </c>
      <c r="M17" s="2" t="s">
        <v>64</v>
      </c>
      <c r="N17" s="2" t="s">
        <v>62</v>
      </c>
      <c r="O17" s="2" t="s">
        <v>64</v>
      </c>
      <c r="P17" s="2" t="s">
        <v>75</v>
      </c>
      <c r="Q17" s="2" t="s">
        <v>62</v>
      </c>
      <c r="R17" s="2" t="s">
        <v>63</v>
      </c>
      <c r="S17" s="2" t="s">
        <v>62</v>
      </c>
      <c r="T17" s="2" t="s">
        <v>62</v>
      </c>
      <c r="U17" s="2" t="s">
        <v>62</v>
      </c>
      <c r="V17" s="2" t="s">
        <v>75</v>
      </c>
      <c r="W17" s="2" t="s">
        <v>63</v>
      </c>
      <c r="X17" s="2" t="s">
        <v>75</v>
      </c>
      <c r="Y17" s="2" t="s">
        <v>66</v>
      </c>
      <c r="Z17" s="2" t="s">
        <v>66</v>
      </c>
      <c r="AA17" s="2" t="s">
        <v>66</v>
      </c>
      <c r="AB17" s="2" t="s">
        <v>75</v>
      </c>
      <c r="AC17" s="2" t="s">
        <v>64</v>
      </c>
      <c r="AD17" s="2" t="s">
        <v>63</v>
      </c>
      <c r="AE17" s="2" t="s">
        <v>64</v>
      </c>
      <c r="AF17" s="2" t="s">
        <v>66</v>
      </c>
      <c r="AG17" s="2" t="s">
        <v>75</v>
      </c>
      <c r="AH17" s="2" t="s">
        <v>65</v>
      </c>
      <c r="AI17" s="2" t="s">
        <v>65</v>
      </c>
      <c r="AJ17" s="2" t="s">
        <v>65</v>
      </c>
      <c r="AK17" s="2" t="s">
        <v>64</v>
      </c>
      <c r="AL17" s="2" t="s">
        <v>62</v>
      </c>
      <c r="AM17" s="2" t="s">
        <v>75</v>
      </c>
      <c r="AN17" s="2" t="s">
        <v>75</v>
      </c>
      <c r="AO17" s="2" t="s">
        <v>75</v>
      </c>
      <c r="AP17" s="2" t="s">
        <v>75</v>
      </c>
      <c r="AQ17" s="2" t="s">
        <v>62</v>
      </c>
      <c r="AR17" s="2" t="s">
        <v>62</v>
      </c>
      <c r="AS17" s="2" t="s">
        <v>75</v>
      </c>
      <c r="AT17" s="2" t="s">
        <v>75</v>
      </c>
      <c r="AU17" s="2" t="s">
        <v>64</v>
      </c>
      <c r="AV17" s="2" t="s">
        <v>63</v>
      </c>
      <c r="AW17" s="2" t="s">
        <v>63</v>
      </c>
      <c r="AX17" s="2" t="s">
        <v>64</v>
      </c>
      <c r="AY17" s="2" t="s">
        <v>75</v>
      </c>
      <c r="AZ17" s="2" t="s">
        <v>75</v>
      </c>
      <c r="BA17" s="2" t="s">
        <v>67</v>
      </c>
      <c r="BB17" s="2" t="s">
        <v>121</v>
      </c>
    </row>
    <row r="18" customFormat="false" ht="12.8" hidden="false" customHeight="false" outlineLevel="0" collapsed="false">
      <c r="A18" s="2" t="s">
        <v>122</v>
      </c>
      <c r="B18" s="2" t="s">
        <v>105</v>
      </c>
      <c r="C18" s="2" t="s">
        <v>58</v>
      </c>
      <c r="D18" s="2" t="s">
        <v>72</v>
      </c>
      <c r="E18" s="2" t="s">
        <v>123</v>
      </c>
      <c r="F18" s="2" t="s">
        <v>115</v>
      </c>
      <c r="G18" s="2" t="s">
        <v>66</v>
      </c>
      <c r="H18" s="2" t="s">
        <v>62</v>
      </c>
      <c r="I18" s="2" t="s">
        <v>66</v>
      </c>
      <c r="J18" s="2" t="s">
        <v>66</v>
      </c>
      <c r="K18" s="2" t="s">
        <v>64</v>
      </c>
      <c r="L18" s="2" t="s">
        <v>66</v>
      </c>
      <c r="M18" s="2" t="s">
        <v>66</v>
      </c>
      <c r="N18" s="2" t="s">
        <v>62</v>
      </c>
      <c r="O18" s="2" t="s">
        <v>75</v>
      </c>
      <c r="P18" s="2" t="s">
        <v>62</v>
      </c>
      <c r="Q18" s="2" t="s">
        <v>66</v>
      </c>
      <c r="R18" s="2" t="s">
        <v>62</v>
      </c>
      <c r="S18" s="2" t="s">
        <v>75</v>
      </c>
      <c r="T18" s="2" t="s">
        <v>75</v>
      </c>
      <c r="U18" s="2" t="s">
        <v>62</v>
      </c>
      <c r="V18" s="2" t="s">
        <v>62</v>
      </c>
      <c r="W18" s="2" t="s">
        <v>75</v>
      </c>
      <c r="X18" s="2" t="s">
        <v>75</v>
      </c>
      <c r="Y18" s="2" t="s">
        <v>66</v>
      </c>
      <c r="Z18" s="2" t="s">
        <v>63</v>
      </c>
      <c r="AA18" s="2" t="s">
        <v>64</v>
      </c>
      <c r="AB18" s="2" t="s">
        <v>63</v>
      </c>
      <c r="AC18" s="2" t="s">
        <v>64</v>
      </c>
      <c r="AD18" s="2" t="s">
        <v>64</v>
      </c>
      <c r="AE18" s="2" t="s">
        <v>64</v>
      </c>
      <c r="AF18" s="2" t="s">
        <v>66</v>
      </c>
      <c r="AG18" s="2" t="s">
        <v>65</v>
      </c>
      <c r="AH18" s="2" t="s">
        <v>63</v>
      </c>
      <c r="AI18" s="2" t="s">
        <v>65</v>
      </c>
      <c r="AJ18" s="2" t="s">
        <v>75</v>
      </c>
      <c r="AK18" s="2" t="s">
        <v>64</v>
      </c>
      <c r="AL18" s="2" t="s">
        <v>62</v>
      </c>
      <c r="AM18" s="2" t="s">
        <v>62</v>
      </c>
      <c r="AN18" s="2" t="s">
        <v>62</v>
      </c>
      <c r="AO18" s="2" t="s">
        <v>62</v>
      </c>
      <c r="AP18" s="2" t="s">
        <v>62</v>
      </c>
      <c r="AQ18" s="2" t="s">
        <v>62</v>
      </c>
      <c r="AR18" s="2" t="s">
        <v>62</v>
      </c>
      <c r="AS18" s="2" t="s">
        <v>62</v>
      </c>
      <c r="AT18" s="2" t="s">
        <v>62</v>
      </c>
      <c r="AU18" s="2" t="s">
        <v>64</v>
      </c>
      <c r="AV18" s="2" t="s">
        <v>62</v>
      </c>
      <c r="AW18" s="2" t="s">
        <v>63</v>
      </c>
      <c r="AX18" s="2" t="s">
        <v>63</v>
      </c>
      <c r="AY18" s="2" t="s">
        <v>62</v>
      </c>
      <c r="AZ18" s="2" t="s">
        <v>62</v>
      </c>
      <c r="BA18" s="2" t="s">
        <v>67</v>
      </c>
    </row>
    <row r="19" customFormat="false" ht="12.8" hidden="false" customHeight="false" outlineLevel="0" collapsed="false">
      <c r="A19" s="2" t="s">
        <v>124</v>
      </c>
      <c r="B19" s="2" t="s">
        <v>70</v>
      </c>
      <c r="C19" s="2" t="s">
        <v>58</v>
      </c>
      <c r="D19" s="2" t="s">
        <v>59</v>
      </c>
      <c r="E19" s="2" t="s">
        <v>73</v>
      </c>
      <c r="F19" s="2" t="s">
        <v>80</v>
      </c>
      <c r="G19" s="2" t="s">
        <v>63</v>
      </c>
      <c r="H19" s="2" t="s">
        <v>64</v>
      </c>
      <c r="I19" s="2" t="s">
        <v>63</v>
      </c>
      <c r="J19" s="2" t="s">
        <v>62</v>
      </c>
      <c r="K19" s="2" t="s">
        <v>62</v>
      </c>
      <c r="L19" s="2" t="s">
        <v>63</v>
      </c>
      <c r="M19" s="2" t="s">
        <v>64</v>
      </c>
      <c r="N19" s="2" t="s">
        <v>75</v>
      </c>
      <c r="O19" s="2" t="s">
        <v>75</v>
      </c>
      <c r="P19" s="2" t="s">
        <v>75</v>
      </c>
      <c r="Q19" s="2" t="s">
        <v>62</v>
      </c>
      <c r="R19" s="2" t="s">
        <v>62</v>
      </c>
      <c r="S19" s="2" t="s">
        <v>75</v>
      </c>
      <c r="T19" s="2" t="s">
        <v>64</v>
      </c>
      <c r="U19" s="2" t="s">
        <v>75</v>
      </c>
      <c r="V19" s="2" t="s">
        <v>62</v>
      </c>
      <c r="W19" s="2" t="s">
        <v>62</v>
      </c>
      <c r="X19" s="2" t="s">
        <v>63</v>
      </c>
      <c r="Y19" s="2" t="s">
        <v>64</v>
      </c>
      <c r="Z19" s="2" t="s">
        <v>65</v>
      </c>
      <c r="AA19" s="2" t="s">
        <v>66</v>
      </c>
      <c r="AB19" s="2" t="s">
        <v>64</v>
      </c>
      <c r="AC19" s="2" t="s">
        <v>65</v>
      </c>
      <c r="AD19" s="2" t="s">
        <v>65</v>
      </c>
      <c r="AE19" s="2" t="s">
        <v>64</v>
      </c>
      <c r="AF19" s="2" t="s">
        <v>66</v>
      </c>
      <c r="AG19" s="2" t="s">
        <v>75</v>
      </c>
      <c r="AH19" s="2" t="s">
        <v>64</v>
      </c>
      <c r="AI19" s="2" t="s">
        <v>63</v>
      </c>
      <c r="AJ19" s="2" t="s">
        <v>65</v>
      </c>
      <c r="AK19" s="2" t="s">
        <v>62</v>
      </c>
      <c r="AL19" s="2" t="s">
        <v>75</v>
      </c>
      <c r="AM19" s="2" t="s">
        <v>62</v>
      </c>
      <c r="AN19" s="2" t="s">
        <v>62</v>
      </c>
      <c r="AO19" s="2" t="s">
        <v>75</v>
      </c>
      <c r="AP19" s="2" t="s">
        <v>75</v>
      </c>
      <c r="AQ19" s="2" t="s">
        <v>62</v>
      </c>
      <c r="AR19" s="2" t="s">
        <v>75</v>
      </c>
      <c r="AS19" s="2" t="s">
        <v>62</v>
      </c>
      <c r="AT19" s="2" t="s">
        <v>63</v>
      </c>
      <c r="AU19" s="2" t="s">
        <v>62</v>
      </c>
      <c r="AV19" s="2" t="s">
        <v>62</v>
      </c>
      <c r="AW19" s="2" t="s">
        <v>64</v>
      </c>
      <c r="AX19" s="2" t="s">
        <v>62</v>
      </c>
      <c r="AY19" s="2" t="s">
        <v>75</v>
      </c>
      <c r="AZ19" s="2" t="s">
        <v>75</v>
      </c>
      <c r="BA19" s="2" t="s">
        <v>67</v>
      </c>
      <c r="BB19" s="3" t="s">
        <v>125</v>
      </c>
      <c r="BC19" s="3" t="s">
        <v>126</v>
      </c>
      <c r="BD19" s="2" t="s">
        <v>127</v>
      </c>
    </row>
    <row r="20" customFormat="false" ht="12.8" hidden="false" customHeight="false" outlineLevel="0" collapsed="false">
      <c r="A20" s="2" t="s">
        <v>128</v>
      </c>
      <c r="B20" s="2" t="s">
        <v>129</v>
      </c>
      <c r="C20" s="2" t="s">
        <v>58</v>
      </c>
      <c r="D20" s="2" t="s">
        <v>72</v>
      </c>
      <c r="E20" s="2" t="s">
        <v>73</v>
      </c>
      <c r="F20" s="2" t="s">
        <v>83</v>
      </c>
      <c r="G20" s="2" t="s">
        <v>64</v>
      </c>
      <c r="H20" s="2" t="s">
        <v>63</v>
      </c>
      <c r="I20" s="2" t="s">
        <v>64</v>
      </c>
      <c r="J20" s="2" t="s">
        <v>64</v>
      </c>
      <c r="K20" s="2" t="s">
        <v>64</v>
      </c>
      <c r="L20" s="2" t="s">
        <v>64</v>
      </c>
      <c r="M20" s="2" t="s">
        <v>63</v>
      </c>
      <c r="N20" s="2" t="s">
        <v>75</v>
      </c>
      <c r="O20" s="2" t="s">
        <v>75</v>
      </c>
      <c r="P20" s="2" t="s">
        <v>75</v>
      </c>
      <c r="Q20" s="2" t="s">
        <v>62</v>
      </c>
      <c r="R20" s="2" t="s">
        <v>75</v>
      </c>
      <c r="S20" s="2" t="s">
        <v>75</v>
      </c>
      <c r="T20" s="2" t="s">
        <v>63</v>
      </c>
      <c r="U20" s="2" t="s">
        <v>62</v>
      </c>
      <c r="V20" s="2" t="s">
        <v>63</v>
      </c>
      <c r="W20" s="2" t="s">
        <v>62</v>
      </c>
      <c r="X20" s="2" t="s">
        <v>75</v>
      </c>
      <c r="Y20" s="2" t="s">
        <v>66</v>
      </c>
      <c r="Z20" s="2" t="s">
        <v>66</v>
      </c>
      <c r="AA20" s="2" t="s">
        <v>66</v>
      </c>
      <c r="AB20" s="2" t="s">
        <v>75</v>
      </c>
      <c r="AC20" s="2" t="s">
        <v>64</v>
      </c>
      <c r="AD20" s="2" t="s">
        <v>64</v>
      </c>
      <c r="AE20" s="2" t="s">
        <v>63</v>
      </c>
      <c r="AF20" s="2" t="s">
        <v>66</v>
      </c>
      <c r="AG20" s="2" t="s">
        <v>75</v>
      </c>
      <c r="AH20" s="2" t="s">
        <v>75</v>
      </c>
      <c r="AI20" s="2" t="s">
        <v>63</v>
      </c>
      <c r="AJ20" s="2" t="s">
        <v>63</v>
      </c>
      <c r="AK20" s="2" t="s">
        <v>64</v>
      </c>
      <c r="AL20" s="2" t="s">
        <v>62</v>
      </c>
      <c r="AM20" s="2" t="s">
        <v>64</v>
      </c>
      <c r="AN20" s="2" t="s">
        <v>63</v>
      </c>
      <c r="AO20" s="2" t="s">
        <v>62</v>
      </c>
      <c r="AP20" s="2" t="s">
        <v>62</v>
      </c>
      <c r="AQ20" s="2" t="s">
        <v>75</v>
      </c>
      <c r="AR20" s="2" t="s">
        <v>62</v>
      </c>
      <c r="AS20" s="2" t="s">
        <v>75</v>
      </c>
      <c r="AT20" s="2" t="s">
        <v>62</v>
      </c>
      <c r="AU20" s="2" t="s">
        <v>64</v>
      </c>
      <c r="AV20" s="2" t="s">
        <v>63</v>
      </c>
      <c r="AW20" s="2" t="s">
        <v>63</v>
      </c>
      <c r="AX20" s="2" t="s">
        <v>63</v>
      </c>
      <c r="AY20" s="2" t="s">
        <v>75</v>
      </c>
      <c r="AZ20" s="2" t="s">
        <v>75</v>
      </c>
      <c r="BA20" s="2" t="s">
        <v>67</v>
      </c>
    </row>
    <row r="21" customFormat="false" ht="12.8" hidden="false" customHeight="false" outlineLevel="0" collapsed="false">
      <c r="A21" s="2" t="s">
        <v>130</v>
      </c>
      <c r="B21" s="2" t="s">
        <v>70</v>
      </c>
      <c r="C21" s="2" t="s">
        <v>58</v>
      </c>
      <c r="D21" s="2" t="s">
        <v>131</v>
      </c>
      <c r="E21" s="2" t="s">
        <v>60</v>
      </c>
      <c r="F21" s="2" t="s">
        <v>61</v>
      </c>
      <c r="G21" s="2" t="s">
        <v>66</v>
      </c>
      <c r="H21" s="2" t="s">
        <v>75</v>
      </c>
      <c r="I21" s="2" t="s">
        <v>75</v>
      </c>
      <c r="J21" s="2" t="s">
        <v>66</v>
      </c>
      <c r="K21" s="2" t="s">
        <v>62</v>
      </c>
      <c r="L21" s="2" t="s">
        <v>75</v>
      </c>
      <c r="M21" s="2" t="s">
        <v>62</v>
      </c>
      <c r="N21" s="2" t="s">
        <v>75</v>
      </c>
      <c r="O21" s="2" t="s">
        <v>75</v>
      </c>
      <c r="P21" s="2" t="s">
        <v>62</v>
      </c>
      <c r="Q21" s="2" t="s">
        <v>75</v>
      </c>
      <c r="R21" s="2" t="s">
        <v>63</v>
      </c>
      <c r="S21" s="2" t="s">
        <v>75</v>
      </c>
      <c r="T21" s="2" t="s">
        <v>62</v>
      </c>
      <c r="U21" s="2" t="s">
        <v>75</v>
      </c>
      <c r="V21" s="2" t="s">
        <v>75</v>
      </c>
      <c r="W21" s="2" t="s">
        <v>62</v>
      </c>
      <c r="X21" s="2" t="s">
        <v>66</v>
      </c>
      <c r="Y21" s="2" t="s">
        <v>65</v>
      </c>
      <c r="Z21" s="2" t="s">
        <v>66</v>
      </c>
      <c r="AA21" s="2" t="s">
        <v>64</v>
      </c>
      <c r="AB21" s="2" t="s">
        <v>65</v>
      </c>
      <c r="AC21" s="2" t="s">
        <v>65</v>
      </c>
      <c r="AD21" s="2" t="s">
        <v>65</v>
      </c>
      <c r="AE21" s="2" t="s">
        <v>66</v>
      </c>
      <c r="AF21" s="2" t="s">
        <v>63</v>
      </c>
      <c r="AG21" s="2" t="s">
        <v>66</v>
      </c>
      <c r="AH21" s="2" t="s">
        <v>66</v>
      </c>
      <c r="AI21" s="2" t="s">
        <v>66</v>
      </c>
      <c r="AJ21" s="2" t="s">
        <v>66</v>
      </c>
      <c r="AK21" s="2" t="s">
        <v>64</v>
      </c>
      <c r="AL21" s="2" t="s">
        <v>75</v>
      </c>
      <c r="AM21" s="2" t="s">
        <v>62</v>
      </c>
      <c r="AN21" s="2" t="s">
        <v>64</v>
      </c>
      <c r="AO21" s="2" t="s">
        <v>62</v>
      </c>
      <c r="AP21" s="2" t="s">
        <v>66</v>
      </c>
      <c r="AQ21" s="2" t="s">
        <v>64</v>
      </c>
      <c r="AR21" s="2" t="s">
        <v>75</v>
      </c>
      <c r="AS21" s="2" t="s">
        <v>75</v>
      </c>
      <c r="AT21" s="2" t="s">
        <v>75</v>
      </c>
      <c r="AU21" s="2" t="s">
        <v>75</v>
      </c>
      <c r="AV21" s="2" t="s">
        <v>62</v>
      </c>
      <c r="AW21" s="2" t="s">
        <v>66</v>
      </c>
      <c r="AX21" s="2" t="s">
        <v>64</v>
      </c>
      <c r="AY21" s="2" t="s">
        <v>62</v>
      </c>
      <c r="AZ21" s="2" t="s">
        <v>75</v>
      </c>
      <c r="BA21" s="2" t="s">
        <v>67</v>
      </c>
      <c r="BD21" s="3" t="s">
        <v>132</v>
      </c>
    </row>
    <row r="22" customFormat="false" ht="12.8" hidden="false" customHeight="false" outlineLevel="0" collapsed="false">
      <c r="A22" s="2" t="s">
        <v>133</v>
      </c>
      <c r="B22" s="2" t="s">
        <v>57</v>
      </c>
      <c r="C22" s="2" t="s">
        <v>58</v>
      </c>
      <c r="D22" s="2" t="s">
        <v>72</v>
      </c>
      <c r="E22" s="2" t="s">
        <v>110</v>
      </c>
      <c r="F22" s="2" t="s">
        <v>83</v>
      </c>
      <c r="G22" s="2" t="s">
        <v>64</v>
      </c>
      <c r="H22" s="2" t="s">
        <v>63</v>
      </c>
      <c r="I22" s="2" t="s">
        <v>63</v>
      </c>
      <c r="J22" s="2" t="s">
        <v>62</v>
      </c>
      <c r="K22" s="2" t="s">
        <v>64</v>
      </c>
      <c r="L22" s="2" t="s">
        <v>63</v>
      </c>
      <c r="M22" s="2" t="s">
        <v>66</v>
      </c>
      <c r="N22" s="2" t="s">
        <v>75</v>
      </c>
      <c r="O22" s="2" t="s">
        <v>75</v>
      </c>
      <c r="P22" s="2" t="s">
        <v>75</v>
      </c>
      <c r="Q22" s="2" t="s">
        <v>75</v>
      </c>
      <c r="R22" s="2" t="s">
        <v>62</v>
      </c>
      <c r="S22" s="2" t="s">
        <v>75</v>
      </c>
      <c r="T22" s="2" t="s">
        <v>64</v>
      </c>
      <c r="U22" s="2" t="s">
        <v>75</v>
      </c>
      <c r="V22" s="2" t="s">
        <v>75</v>
      </c>
      <c r="W22" s="2" t="s">
        <v>75</v>
      </c>
      <c r="X22" s="2" t="s">
        <v>62</v>
      </c>
      <c r="Y22" s="2" t="s">
        <v>66</v>
      </c>
      <c r="Z22" s="2" t="s">
        <v>63</v>
      </c>
      <c r="AA22" s="2" t="s">
        <v>66</v>
      </c>
      <c r="AB22" s="2" t="s">
        <v>75</v>
      </c>
      <c r="AC22" s="2" t="s">
        <v>63</v>
      </c>
      <c r="AD22" s="2" t="s">
        <v>65</v>
      </c>
      <c r="AE22" s="2" t="s">
        <v>65</v>
      </c>
      <c r="AF22" s="2" t="s">
        <v>66</v>
      </c>
      <c r="AG22" s="2" t="s">
        <v>65</v>
      </c>
      <c r="AH22" s="2" t="s">
        <v>75</v>
      </c>
      <c r="AI22" s="2" t="s">
        <v>75</v>
      </c>
      <c r="AJ22" s="2" t="s">
        <v>65</v>
      </c>
      <c r="AK22" s="2" t="s">
        <v>66</v>
      </c>
      <c r="AL22" s="2" t="s">
        <v>75</v>
      </c>
      <c r="AM22" s="2" t="s">
        <v>64</v>
      </c>
      <c r="AN22" s="2" t="s">
        <v>62</v>
      </c>
      <c r="AO22" s="2" t="s">
        <v>75</v>
      </c>
      <c r="AP22" s="2" t="s">
        <v>75</v>
      </c>
      <c r="AQ22" s="2" t="s">
        <v>62</v>
      </c>
      <c r="AR22" s="2" t="s">
        <v>75</v>
      </c>
      <c r="AS22" s="2" t="s">
        <v>62</v>
      </c>
      <c r="AT22" s="2" t="s">
        <v>75</v>
      </c>
      <c r="AU22" s="2" t="s">
        <v>63</v>
      </c>
      <c r="AV22" s="2" t="s">
        <v>63</v>
      </c>
      <c r="AW22" s="2" t="s">
        <v>63</v>
      </c>
      <c r="AX22" s="2" t="s">
        <v>62</v>
      </c>
      <c r="AY22" s="2" t="s">
        <v>75</v>
      </c>
      <c r="AZ22" s="2" t="s">
        <v>75</v>
      </c>
      <c r="BA22" s="2" t="s">
        <v>67</v>
      </c>
      <c r="BC22" s="2" t="s">
        <v>134</v>
      </c>
    </row>
    <row r="23" customFormat="false" ht="12.8" hidden="false" customHeight="false" outlineLevel="0" collapsed="false">
      <c r="A23" s="2" t="s">
        <v>135</v>
      </c>
      <c r="B23" s="2" t="s">
        <v>57</v>
      </c>
      <c r="C23" s="2" t="s">
        <v>71</v>
      </c>
      <c r="D23" s="2" t="s">
        <v>59</v>
      </c>
      <c r="E23" s="2" t="s">
        <v>73</v>
      </c>
      <c r="F23" s="2" t="s">
        <v>115</v>
      </c>
      <c r="G23" s="2" t="s">
        <v>66</v>
      </c>
      <c r="H23" s="2" t="s">
        <v>64</v>
      </c>
      <c r="I23" s="2" t="s">
        <v>64</v>
      </c>
      <c r="J23" s="2" t="s">
        <v>64</v>
      </c>
      <c r="K23" s="2" t="s">
        <v>64</v>
      </c>
      <c r="L23" s="2" t="s">
        <v>64</v>
      </c>
      <c r="M23" s="2" t="s">
        <v>62</v>
      </c>
      <c r="N23" s="2" t="s">
        <v>75</v>
      </c>
      <c r="O23" s="2" t="s">
        <v>75</v>
      </c>
      <c r="P23" s="2" t="s">
        <v>62</v>
      </c>
      <c r="Q23" s="2" t="s">
        <v>64</v>
      </c>
      <c r="R23" s="2" t="s">
        <v>64</v>
      </c>
      <c r="S23" s="2" t="s">
        <v>63</v>
      </c>
      <c r="T23" s="2" t="s">
        <v>62</v>
      </c>
      <c r="U23" s="2" t="s">
        <v>62</v>
      </c>
      <c r="V23" s="2" t="s">
        <v>62</v>
      </c>
      <c r="W23" s="2" t="s">
        <v>75</v>
      </c>
      <c r="X23" s="2" t="s">
        <v>62</v>
      </c>
      <c r="Y23" s="2" t="s">
        <v>66</v>
      </c>
      <c r="Z23" s="2" t="s">
        <v>64</v>
      </c>
      <c r="AA23" s="2" t="s">
        <v>63</v>
      </c>
      <c r="AB23" s="2" t="s">
        <v>64</v>
      </c>
      <c r="AC23" s="2" t="s">
        <v>63</v>
      </c>
      <c r="AD23" s="2" t="s">
        <v>63</v>
      </c>
      <c r="AE23" s="2" t="s">
        <v>64</v>
      </c>
      <c r="AF23" s="2" t="s">
        <v>64</v>
      </c>
      <c r="AG23" s="2" t="s">
        <v>65</v>
      </c>
      <c r="AH23" s="2" t="s">
        <v>64</v>
      </c>
      <c r="AI23" s="2" t="s">
        <v>75</v>
      </c>
      <c r="AJ23" s="2" t="s">
        <v>64</v>
      </c>
      <c r="AK23" s="2" t="s">
        <v>64</v>
      </c>
      <c r="AL23" s="2" t="s">
        <v>62</v>
      </c>
      <c r="AM23" s="2" t="s">
        <v>62</v>
      </c>
      <c r="AN23" s="2" t="s">
        <v>62</v>
      </c>
      <c r="AO23" s="2" t="s">
        <v>75</v>
      </c>
      <c r="AP23" s="2" t="s">
        <v>62</v>
      </c>
      <c r="AQ23" s="2" t="s">
        <v>62</v>
      </c>
      <c r="AR23" s="2" t="s">
        <v>62</v>
      </c>
      <c r="AS23" s="2" t="s">
        <v>62</v>
      </c>
      <c r="AT23" s="2" t="s">
        <v>62</v>
      </c>
      <c r="AU23" s="2" t="s">
        <v>62</v>
      </c>
      <c r="AV23" s="2" t="s">
        <v>63</v>
      </c>
      <c r="AW23" s="2" t="s">
        <v>64</v>
      </c>
      <c r="AX23" s="2" t="s">
        <v>64</v>
      </c>
      <c r="AY23" s="2" t="s">
        <v>62</v>
      </c>
      <c r="AZ23" s="2" t="s">
        <v>62</v>
      </c>
      <c r="BA23" s="2" t="s">
        <v>67</v>
      </c>
      <c r="BB23" s="2" t="s">
        <v>136</v>
      </c>
    </row>
    <row r="24" customFormat="false" ht="12.8" hidden="false" customHeight="false" outlineLevel="0" collapsed="false">
      <c r="A24" s="2" t="s">
        <v>137</v>
      </c>
      <c r="B24" s="2" t="s">
        <v>138</v>
      </c>
      <c r="C24" s="2" t="s">
        <v>71</v>
      </c>
      <c r="D24" s="2" t="s">
        <v>72</v>
      </c>
      <c r="E24" s="2" t="s">
        <v>73</v>
      </c>
      <c r="F24" s="2" t="s">
        <v>139</v>
      </c>
      <c r="G24" s="2" t="s">
        <v>64</v>
      </c>
      <c r="H24" s="2" t="s">
        <v>62</v>
      </c>
      <c r="I24" s="2" t="s">
        <v>64</v>
      </c>
      <c r="J24" s="2" t="s">
        <v>66</v>
      </c>
      <c r="K24" s="2" t="s">
        <v>64</v>
      </c>
      <c r="L24" s="2" t="s">
        <v>64</v>
      </c>
      <c r="M24" s="2" t="s">
        <v>66</v>
      </c>
      <c r="N24" s="2" t="s">
        <v>75</v>
      </c>
      <c r="O24" s="2" t="s">
        <v>75</v>
      </c>
      <c r="P24" s="2" t="s">
        <v>62</v>
      </c>
      <c r="Q24" s="2" t="s">
        <v>75</v>
      </c>
      <c r="R24" s="2" t="s">
        <v>62</v>
      </c>
      <c r="S24" s="2" t="s">
        <v>75</v>
      </c>
      <c r="T24" s="2" t="s">
        <v>62</v>
      </c>
      <c r="U24" s="2" t="s">
        <v>75</v>
      </c>
      <c r="V24" s="2" t="s">
        <v>90</v>
      </c>
      <c r="W24" s="2" t="s">
        <v>64</v>
      </c>
      <c r="X24" s="2" t="s">
        <v>90</v>
      </c>
      <c r="Y24" s="2" t="s">
        <v>66</v>
      </c>
      <c r="Z24" s="2" t="s">
        <v>63</v>
      </c>
      <c r="AA24" s="2" t="s">
        <v>64</v>
      </c>
      <c r="AB24" s="2" t="s">
        <v>75</v>
      </c>
      <c r="AC24" s="2" t="s">
        <v>66</v>
      </c>
      <c r="AD24" s="2" t="s">
        <v>64</v>
      </c>
      <c r="AE24" s="2" t="s">
        <v>66</v>
      </c>
      <c r="AF24" s="2" t="s">
        <v>66</v>
      </c>
      <c r="AG24" s="2" t="s">
        <v>75</v>
      </c>
      <c r="AH24" s="2" t="s">
        <v>75</v>
      </c>
      <c r="AI24" s="2" t="s">
        <v>75</v>
      </c>
      <c r="AJ24" s="2" t="s">
        <v>64</v>
      </c>
      <c r="AK24" s="2" t="s">
        <v>75</v>
      </c>
      <c r="AL24" s="2" t="s">
        <v>62</v>
      </c>
      <c r="AM24" s="2" t="s">
        <v>90</v>
      </c>
      <c r="AN24" s="2" t="s">
        <v>90</v>
      </c>
      <c r="AO24" s="2" t="s">
        <v>75</v>
      </c>
      <c r="AP24" s="2" t="s">
        <v>75</v>
      </c>
      <c r="AQ24" s="2" t="s">
        <v>62</v>
      </c>
      <c r="AR24" s="2" t="s">
        <v>75</v>
      </c>
      <c r="AS24" s="2" t="s">
        <v>75</v>
      </c>
      <c r="AT24" s="2" t="s">
        <v>75</v>
      </c>
      <c r="AU24" s="2" t="s">
        <v>90</v>
      </c>
      <c r="AV24" s="2" t="s">
        <v>63</v>
      </c>
      <c r="AW24" s="2" t="s">
        <v>75</v>
      </c>
      <c r="AX24" s="2" t="s">
        <v>90</v>
      </c>
      <c r="AY24" s="2" t="s">
        <v>75</v>
      </c>
      <c r="AZ24" s="2" t="s">
        <v>75</v>
      </c>
      <c r="BA24" s="2" t="s">
        <v>67</v>
      </c>
      <c r="BB24" s="3" t="s">
        <v>140</v>
      </c>
      <c r="BC24" s="3" t="s">
        <v>141</v>
      </c>
    </row>
    <row r="25" customFormat="false" ht="12.8" hidden="false" customHeight="false" outlineLevel="0" collapsed="false">
      <c r="A25" s="2" t="s">
        <v>142</v>
      </c>
      <c r="E25" s="2" t="s">
        <v>73</v>
      </c>
      <c r="F25" s="2" t="s">
        <v>96</v>
      </c>
      <c r="G25" s="2" t="s">
        <v>66</v>
      </c>
      <c r="H25" s="2" t="s">
        <v>64</v>
      </c>
      <c r="I25" s="2" t="s">
        <v>66</v>
      </c>
      <c r="J25" s="2" t="s">
        <v>66</v>
      </c>
      <c r="K25" s="2" t="s">
        <v>66</v>
      </c>
      <c r="L25" s="2" t="s">
        <v>66</v>
      </c>
      <c r="M25" s="2" t="s">
        <v>63</v>
      </c>
      <c r="N25" s="2" t="s">
        <v>62</v>
      </c>
      <c r="O25" s="2" t="s">
        <v>75</v>
      </c>
      <c r="P25" s="2" t="s">
        <v>75</v>
      </c>
      <c r="Q25" s="2" t="s">
        <v>75</v>
      </c>
      <c r="R25" s="2" t="s">
        <v>62</v>
      </c>
      <c r="S25" s="2" t="s">
        <v>75</v>
      </c>
      <c r="T25" s="2" t="s">
        <v>75</v>
      </c>
      <c r="U25" s="2" t="s">
        <v>62</v>
      </c>
      <c r="V25" s="2" t="s">
        <v>62</v>
      </c>
      <c r="W25" s="2" t="s">
        <v>62</v>
      </c>
      <c r="X25" s="2" t="s">
        <v>90</v>
      </c>
      <c r="Y25" s="2" t="s">
        <v>66</v>
      </c>
      <c r="Z25" s="2" t="s">
        <v>66</v>
      </c>
      <c r="AA25" s="2" t="s">
        <v>66</v>
      </c>
      <c r="AB25" s="2" t="s">
        <v>75</v>
      </c>
      <c r="AC25" s="2" t="s">
        <v>64</v>
      </c>
      <c r="AD25" s="2" t="s">
        <v>63</v>
      </c>
      <c r="AE25" s="2" t="s">
        <v>66</v>
      </c>
      <c r="AF25" s="2" t="s">
        <v>66</v>
      </c>
      <c r="AG25" s="2" t="s">
        <v>75</v>
      </c>
      <c r="AH25" s="2" t="s">
        <v>75</v>
      </c>
      <c r="AI25" s="2" t="s">
        <v>75</v>
      </c>
      <c r="AJ25" s="2" t="s">
        <v>63</v>
      </c>
      <c r="AK25" s="2" t="s">
        <v>62</v>
      </c>
      <c r="AL25" s="2" t="s">
        <v>63</v>
      </c>
      <c r="AM25" s="2" t="s">
        <v>63</v>
      </c>
      <c r="AN25" s="2" t="s">
        <v>62</v>
      </c>
      <c r="AO25" s="2" t="s">
        <v>62</v>
      </c>
      <c r="AP25" s="2" t="s">
        <v>75</v>
      </c>
      <c r="AQ25" s="2" t="s">
        <v>62</v>
      </c>
      <c r="AR25" s="2" t="s">
        <v>62</v>
      </c>
      <c r="AS25" s="2" t="s">
        <v>62</v>
      </c>
      <c r="AT25" s="2" t="s">
        <v>62</v>
      </c>
      <c r="AU25" s="2" t="s">
        <v>62</v>
      </c>
      <c r="AV25" s="2" t="s">
        <v>63</v>
      </c>
      <c r="AW25" s="2" t="s">
        <v>90</v>
      </c>
      <c r="AX25" s="2" t="s">
        <v>63</v>
      </c>
      <c r="AY25" s="2" t="s">
        <v>75</v>
      </c>
      <c r="AZ25" s="2" t="s">
        <v>75</v>
      </c>
      <c r="BA25" s="2" t="s">
        <v>67</v>
      </c>
    </row>
    <row r="26" customFormat="false" ht="12.8" hidden="false" customHeight="false" outlineLevel="0" collapsed="false">
      <c r="A26" s="2" t="s">
        <v>143</v>
      </c>
      <c r="B26" s="2" t="s">
        <v>89</v>
      </c>
      <c r="C26" s="2" t="s">
        <v>58</v>
      </c>
      <c r="D26" s="2" t="s">
        <v>72</v>
      </c>
      <c r="E26" s="2" t="s">
        <v>73</v>
      </c>
      <c r="F26" s="2" t="s">
        <v>96</v>
      </c>
      <c r="G26" s="2" t="s">
        <v>63</v>
      </c>
      <c r="H26" s="2" t="s">
        <v>75</v>
      </c>
      <c r="I26" s="2" t="s">
        <v>64</v>
      </c>
      <c r="J26" s="2" t="s">
        <v>62</v>
      </c>
      <c r="K26" s="2" t="s">
        <v>63</v>
      </c>
      <c r="L26" s="2" t="s">
        <v>63</v>
      </c>
      <c r="M26" s="2" t="s">
        <v>64</v>
      </c>
      <c r="N26" s="2" t="s">
        <v>75</v>
      </c>
      <c r="O26" s="2" t="s">
        <v>75</v>
      </c>
      <c r="P26" s="2" t="s">
        <v>75</v>
      </c>
      <c r="Q26" s="2" t="s">
        <v>64</v>
      </c>
      <c r="R26" s="2" t="s">
        <v>63</v>
      </c>
      <c r="S26" s="2" t="s">
        <v>75</v>
      </c>
      <c r="T26" s="2" t="s">
        <v>62</v>
      </c>
      <c r="U26" s="2" t="s">
        <v>75</v>
      </c>
      <c r="V26" s="2" t="s">
        <v>62</v>
      </c>
      <c r="W26" s="2" t="s">
        <v>75</v>
      </c>
      <c r="X26" s="2" t="s">
        <v>75</v>
      </c>
      <c r="Y26" s="2" t="s">
        <v>66</v>
      </c>
      <c r="Z26" s="2" t="s">
        <v>63</v>
      </c>
      <c r="AA26" s="2" t="s">
        <v>66</v>
      </c>
      <c r="AB26" s="2" t="s">
        <v>66</v>
      </c>
      <c r="AC26" s="2" t="s">
        <v>65</v>
      </c>
      <c r="AD26" s="2" t="s">
        <v>65</v>
      </c>
      <c r="AE26" s="2" t="s">
        <v>65</v>
      </c>
      <c r="AF26" s="2" t="s">
        <v>66</v>
      </c>
      <c r="AG26" s="2" t="s">
        <v>65</v>
      </c>
      <c r="AH26" s="2" t="s">
        <v>64</v>
      </c>
      <c r="AI26" s="2" t="s">
        <v>75</v>
      </c>
      <c r="AJ26" s="2" t="s">
        <v>63</v>
      </c>
      <c r="AK26" s="2" t="s">
        <v>75</v>
      </c>
      <c r="AL26" s="2" t="s">
        <v>75</v>
      </c>
      <c r="AM26" s="2" t="s">
        <v>63</v>
      </c>
      <c r="AN26" s="2" t="s">
        <v>62</v>
      </c>
      <c r="AO26" s="2" t="s">
        <v>75</v>
      </c>
      <c r="AP26" s="2" t="s">
        <v>75</v>
      </c>
      <c r="AQ26" s="2" t="s">
        <v>62</v>
      </c>
      <c r="AR26" s="2" t="s">
        <v>75</v>
      </c>
      <c r="AS26" s="2" t="s">
        <v>75</v>
      </c>
      <c r="AT26" s="2" t="s">
        <v>62</v>
      </c>
      <c r="AU26" s="2" t="s">
        <v>75</v>
      </c>
      <c r="AV26" s="2" t="s">
        <v>62</v>
      </c>
      <c r="AW26" s="2" t="s">
        <v>62</v>
      </c>
      <c r="AX26" s="2" t="s">
        <v>63</v>
      </c>
      <c r="AY26" s="2" t="s">
        <v>75</v>
      </c>
      <c r="AZ26" s="2" t="s">
        <v>75</v>
      </c>
      <c r="BA26" s="2" t="s">
        <v>67</v>
      </c>
      <c r="BB26" s="2" t="s">
        <v>144</v>
      </c>
    </row>
    <row r="27" customFormat="false" ht="12.8" hidden="false" customHeight="false" outlineLevel="0" collapsed="false">
      <c r="A27" s="2" t="s">
        <v>145</v>
      </c>
      <c r="B27" s="2" t="s">
        <v>105</v>
      </c>
      <c r="C27" s="2" t="s">
        <v>71</v>
      </c>
      <c r="D27" s="2" t="s">
        <v>59</v>
      </c>
      <c r="E27" s="2" t="s">
        <v>110</v>
      </c>
      <c r="F27" s="2" t="s">
        <v>61</v>
      </c>
      <c r="G27" s="2" t="s">
        <v>64</v>
      </c>
      <c r="H27" s="2" t="s">
        <v>64</v>
      </c>
      <c r="I27" s="2" t="s">
        <v>62</v>
      </c>
      <c r="J27" s="2" t="s">
        <v>62</v>
      </c>
      <c r="K27" s="2" t="s">
        <v>64</v>
      </c>
      <c r="L27" s="2" t="s">
        <v>64</v>
      </c>
      <c r="M27" s="2" t="s">
        <v>63</v>
      </c>
      <c r="N27" s="2" t="s">
        <v>64</v>
      </c>
      <c r="O27" s="2" t="s">
        <v>62</v>
      </c>
      <c r="P27" s="2" t="s">
        <v>62</v>
      </c>
      <c r="Q27" s="2" t="s">
        <v>66</v>
      </c>
      <c r="R27" s="2" t="s">
        <v>64</v>
      </c>
      <c r="S27" s="2" t="s">
        <v>64</v>
      </c>
      <c r="T27" s="2" t="s">
        <v>64</v>
      </c>
      <c r="U27" s="2" t="s">
        <v>64</v>
      </c>
      <c r="V27" s="2" t="s">
        <v>64</v>
      </c>
      <c r="W27" s="2" t="s">
        <v>64</v>
      </c>
      <c r="X27" s="2" t="s">
        <v>62</v>
      </c>
      <c r="Y27" s="2" t="s">
        <v>64</v>
      </c>
      <c r="Z27" s="2" t="s">
        <v>63</v>
      </c>
      <c r="AA27" s="2" t="s">
        <v>63</v>
      </c>
      <c r="AB27" s="2" t="s">
        <v>64</v>
      </c>
      <c r="AC27" s="2" t="s">
        <v>63</v>
      </c>
      <c r="AD27" s="2" t="s">
        <v>65</v>
      </c>
      <c r="AE27" s="2" t="s">
        <v>64</v>
      </c>
      <c r="AF27" s="2" t="s">
        <v>64</v>
      </c>
      <c r="AG27" s="2" t="s">
        <v>63</v>
      </c>
      <c r="AH27" s="2" t="s">
        <v>66</v>
      </c>
      <c r="AI27" s="2" t="s">
        <v>65</v>
      </c>
      <c r="AJ27" s="2" t="s">
        <v>64</v>
      </c>
      <c r="AK27" s="2" t="s">
        <v>64</v>
      </c>
      <c r="AL27" s="2" t="s">
        <v>62</v>
      </c>
      <c r="AM27" s="2" t="s">
        <v>62</v>
      </c>
      <c r="AN27" s="2" t="s">
        <v>63</v>
      </c>
      <c r="AO27" s="2" t="s">
        <v>64</v>
      </c>
      <c r="AP27" s="2" t="s">
        <v>62</v>
      </c>
      <c r="AQ27" s="2" t="s">
        <v>62</v>
      </c>
      <c r="AR27" s="2" t="s">
        <v>62</v>
      </c>
      <c r="AS27" s="2" t="s">
        <v>62</v>
      </c>
      <c r="AT27" s="2" t="s">
        <v>75</v>
      </c>
      <c r="AU27" s="2" t="s">
        <v>75</v>
      </c>
      <c r="AV27" s="2" t="s">
        <v>63</v>
      </c>
      <c r="AW27" s="2" t="s">
        <v>62</v>
      </c>
      <c r="AX27" s="2" t="s">
        <v>64</v>
      </c>
      <c r="AY27" s="2" t="s">
        <v>75</v>
      </c>
      <c r="AZ27" s="2" t="s">
        <v>63</v>
      </c>
      <c r="BA27" s="2" t="s">
        <v>67</v>
      </c>
      <c r="BB27" s="2" t="s">
        <v>146</v>
      </c>
      <c r="BC27" s="2" t="s">
        <v>147</v>
      </c>
    </row>
    <row r="28" customFormat="false" ht="12.8" hidden="false" customHeight="false" outlineLevel="0" collapsed="false">
      <c r="A28" s="2" t="s">
        <v>148</v>
      </c>
      <c r="B28" s="2" t="s">
        <v>149</v>
      </c>
      <c r="C28" s="2" t="s">
        <v>58</v>
      </c>
      <c r="D28" s="2" t="s">
        <v>59</v>
      </c>
      <c r="E28" s="2" t="s">
        <v>100</v>
      </c>
      <c r="F28" s="2" t="s">
        <v>150</v>
      </c>
      <c r="G28" s="2" t="s">
        <v>75</v>
      </c>
      <c r="H28" s="2" t="s">
        <v>75</v>
      </c>
      <c r="I28" s="2" t="s">
        <v>75</v>
      </c>
      <c r="J28" s="2" t="s">
        <v>75</v>
      </c>
      <c r="K28" s="2" t="s">
        <v>62</v>
      </c>
      <c r="L28" s="2" t="s">
        <v>63</v>
      </c>
      <c r="M28" s="2" t="s">
        <v>66</v>
      </c>
      <c r="N28" s="2" t="s">
        <v>66</v>
      </c>
      <c r="O28" s="2" t="s">
        <v>66</v>
      </c>
      <c r="P28" s="2" t="s">
        <v>64</v>
      </c>
      <c r="Q28" s="2" t="s">
        <v>66</v>
      </c>
      <c r="R28" s="2" t="s">
        <v>66</v>
      </c>
      <c r="S28" s="2" t="s">
        <v>66</v>
      </c>
      <c r="T28" s="2" t="s">
        <v>66</v>
      </c>
      <c r="U28" s="2" t="s">
        <v>64</v>
      </c>
      <c r="V28" s="2" t="s">
        <v>90</v>
      </c>
      <c r="W28" s="2" t="s">
        <v>62</v>
      </c>
      <c r="X28" s="2" t="s">
        <v>62</v>
      </c>
      <c r="Y28" s="2" t="s">
        <v>75</v>
      </c>
      <c r="Z28" s="2" t="s">
        <v>63</v>
      </c>
      <c r="AA28" s="2" t="s">
        <v>75</v>
      </c>
      <c r="AB28" s="2" t="s">
        <v>66</v>
      </c>
      <c r="AC28" s="2" t="s">
        <v>66</v>
      </c>
      <c r="AD28" s="2" t="s">
        <v>65</v>
      </c>
      <c r="AE28" s="2" t="s">
        <v>66</v>
      </c>
      <c r="AF28" s="2" t="s">
        <v>75</v>
      </c>
      <c r="AG28" s="2" t="s">
        <v>66</v>
      </c>
      <c r="AH28" s="2" t="s">
        <v>65</v>
      </c>
      <c r="AI28" s="2" t="s">
        <v>66</v>
      </c>
      <c r="AJ28" s="2" t="s">
        <v>66</v>
      </c>
      <c r="AK28" s="2" t="s">
        <v>62</v>
      </c>
      <c r="AL28" s="2" t="s">
        <v>62</v>
      </c>
      <c r="AM28" s="2" t="s">
        <v>66</v>
      </c>
      <c r="AN28" s="2" t="s">
        <v>66</v>
      </c>
      <c r="AO28" s="2" t="s">
        <v>66</v>
      </c>
      <c r="AP28" s="2" t="s">
        <v>66</v>
      </c>
      <c r="AQ28" s="2" t="s">
        <v>64</v>
      </c>
      <c r="AR28" s="2" t="s">
        <v>64</v>
      </c>
      <c r="AS28" s="2" t="s">
        <v>63</v>
      </c>
      <c r="AT28" s="2" t="s">
        <v>75</v>
      </c>
      <c r="AU28" s="2" t="s">
        <v>62</v>
      </c>
      <c r="AV28" s="2" t="s">
        <v>90</v>
      </c>
      <c r="AW28" s="2" t="s">
        <v>75</v>
      </c>
      <c r="AX28" s="2" t="s">
        <v>63</v>
      </c>
      <c r="AY28" s="2" t="s">
        <v>66</v>
      </c>
      <c r="AZ28" s="2" t="s">
        <v>64</v>
      </c>
      <c r="BA28" s="2" t="s">
        <v>101</v>
      </c>
      <c r="BB28" s="2" t="s">
        <v>151</v>
      </c>
    </row>
    <row r="29" customFormat="false" ht="12.8" hidden="false" customHeight="false" outlineLevel="0" collapsed="false">
      <c r="A29" s="2" t="s">
        <v>152</v>
      </c>
      <c r="B29" s="2" t="s">
        <v>70</v>
      </c>
      <c r="C29" s="2" t="s">
        <v>71</v>
      </c>
      <c r="D29" s="2" t="s">
        <v>59</v>
      </c>
      <c r="E29" s="2" t="s">
        <v>110</v>
      </c>
      <c r="F29" s="2" t="s">
        <v>74</v>
      </c>
      <c r="G29" s="2" t="s">
        <v>62</v>
      </c>
      <c r="H29" s="2" t="s">
        <v>63</v>
      </c>
      <c r="I29" s="2" t="s">
        <v>63</v>
      </c>
      <c r="J29" s="2" t="s">
        <v>62</v>
      </c>
      <c r="K29" s="2" t="s">
        <v>63</v>
      </c>
      <c r="L29" s="2" t="s">
        <v>62</v>
      </c>
      <c r="M29" s="2" t="s">
        <v>64</v>
      </c>
      <c r="N29" s="2" t="s">
        <v>62</v>
      </c>
      <c r="O29" s="2" t="s">
        <v>62</v>
      </c>
      <c r="P29" s="2" t="s">
        <v>63</v>
      </c>
      <c r="Q29" s="2" t="s">
        <v>62</v>
      </c>
      <c r="R29" s="2" t="s">
        <v>64</v>
      </c>
      <c r="S29" s="2" t="s">
        <v>62</v>
      </c>
      <c r="T29" s="2" t="s">
        <v>64</v>
      </c>
      <c r="U29" s="2" t="s">
        <v>62</v>
      </c>
      <c r="V29" s="2" t="s">
        <v>63</v>
      </c>
      <c r="W29" s="2" t="s">
        <v>64</v>
      </c>
      <c r="X29" s="2" t="s">
        <v>63</v>
      </c>
      <c r="Y29" s="2" t="s">
        <v>66</v>
      </c>
      <c r="Z29" s="2" t="s">
        <v>64</v>
      </c>
      <c r="AA29" s="2" t="s">
        <v>66</v>
      </c>
      <c r="AB29" s="2" t="s">
        <v>75</v>
      </c>
      <c r="AC29" s="2" t="s">
        <v>65</v>
      </c>
      <c r="AD29" s="2" t="s">
        <v>65</v>
      </c>
      <c r="AE29" s="2" t="s">
        <v>63</v>
      </c>
      <c r="AF29" s="2" t="s">
        <v>64</v>
      </c>
      <c r="AG29" s="2" t="s">
        <v>64</v>
      </c>
      <c r="AH29" s="2" t="s">
        <v>63</v>
      </c>
      <c r="AI29" s="2" t="s">
        <v>64</v>
      </c>
      <c r="AJ29" s="2" t="s">
        <v>64</v>
      </c>
      <c r="AK29" s="2" t="s">
        <v>64</v>
      </c>
      <c r="AL29" s="2" t="s">
        <v>75</v>
      </c>
      <c r="AM29" s="2" t="s">
        <v>62</v>
      </c>
      <c r="AN29" s="2" t="s">
        <v>64</v>
      </c>
      <c r="AO29" s="2" t="s">
        <v>62</v>
      </c>
      <c r="AP29" s="2" t="s">
        <v>62</v>
      </c>
      <c r="AQ29" s="2" t="s">
        <v>64</v>
      </c>
      <c r="AR29" s="2" t="s">
        <v>62</v>
      </c>
      <c r="AS29" s="2" t="s">
        <v>62</v>
      </c>
      <c r="AT29" s="2" t="s">
        <v>75</v>
      </c>
      <c r="AU29" s="2" t="s">
        <v>63</v>
      </c>
      <c r="AV29" s="2" t="s">
        <v>62</v>
      </c>
      <c r="AW29" s="2" t="s">
        <v>63</v>
      </c>
      <c r="AX29" s="2" t="s">
        <v>63</v>
      </c>
      <c r="AY29" s="2" t="s">
        <v>75</v>
      </c>
      <c r="AZ29" s="2" t="s">
        <v>75</v>
      </c>
      <c r="BA29" s="2" t="s">
        <v>67</v>
      </c>
      <c r="BB29" s="2" t="s">
        <v>153</v>
      </c>
    </row>
    <row r="30" customFormat="false" ht="12.8" hidden="false" customHeight="false" outlineLevel="0" collapsed="false">
      <c r="A30" s="2" t="s">
        <v>154</v>
      </c>
      <c r="B30" s="2" t="s">
        <v>57</v>
      </c>
      <c r="C30" s="2" t="s">
        <v>71</v>
      </c>
      <c r="D30" s="2" t="s">
        <v>72</v>
      </c>
      <c r="E30" s="2" t="s">
        <v>73</v>
      </c>
      <c r="F30" s="2" t="s">
        <v>115</v>
      </c>
      <c r="G30" s="2" t="s">
        <v>66</v>
      </c>
      <c r="H30" s="2" t="s">
        <v>64</v>
      </c>
      <c r="I30" s="2" t="s">
        <v>64</v>
      </c>
      <c r="J30" s="2" t="s">
        <v>64</v>
      </c>
      <c r="K30" s="2" t="s">
        <v>64</v>
      </c>
      <c r="L30" s="2" t="s">
        <v>64</v>
      </c>
      <c r="M30" s="2" t="s">
        <v>64</v>
      </c>
      <c r="N30" s="2" t="s">
        <v>62</v>
      </c>
      <c r="O30" s="2" t="s">
        <v>75</v>
      </c>
      <c r="P30" s="2" t="s">
        <v>62</v>
      </c>
      <c r="Q30" s="2" t="s">
        <v>64</v>
      </c>
      <c r="R30" s="2" t="s">
        <v>64</v>
      </c>
      <c r="S30" s="2" t="s">
        <v>75</v>
      </c>
      <c r="T30" s="2" t="s">
        <v>75</v>
      </c>
      <c r="U30" s="2" t="s">
        <v>62</v>
      </c>
      <c r="V30" s="2" t="s">
        <v>75</v>
      </c>
      <c r="W30" s="2" t="s">
        <v>75</v>
      </c>
      <c r="X30" s="2" t="s">
        <v>75</v>
      </c>
      <c r="Y30" s="2" t="s">
        <v>66</v>
      </c>
      <c r="Z30" s="2" t="s">
        <v>64</v>
      </c>
      <c r="AA30" s="2" t="s">
        <v>66</v>
      </c>
      <c r="AB30" s="2" t="s">
        <v>75</v>
      </c>
      <c r="AC30" s="2" t="s">
        <v>65</v>
      </c>
      <c r="AD30" s="2" t="s">
        <v>64</v>
      </c>
      <c r="AE30" s="2" t="s">
        <v>64</v>
      </c>
      <c r="AF30" s="2" t="s">
        <v>66</v>
      </c>
      <c r="AG30" s="2" t="s">
        <v>75</v>
      </c>
      <c r="AH30" s="2" t="s">
        <v>65</v>
      </c>
      <c r="AI30" s="2" t="s">
        <v>75</v>
      </c>
      <c r="AJ30" s="2" t="s">
        <v>64</v>
      </c>
      <c r="AK30" s="2" t="s">
        <v>64</v>
      </c>
      <c r="AL30" s="2" t="s">
        <v>62</v>
      </c>
      <c r="AM30" s="2" t="s">
        <v>64</v>
      </c>
      <c r="AN30" s="2" t="s">
        <v>62</v>
      </c>
      <c r="AO30" s="2" t="s">
        <v>75</v>
      </c>
      <c r="AP30" s="2" t="s">
        <v>75</v>
      </c>
      <c r="AQ30" s="2" t="s">
        <v>62</v>
      </c>
      <c r="AR30" s="2" t="s">
        <v>75</v>
      </c>
      <c r="AS30" s="2" t="s">
        <v>75</v>
      </c>
      <c r="AT30" s="2" t="s">
        <v>75</v>
      </c>
      <c r="AU30" s="2" t="s">
        <v>63</v>
      </c>
      <c r="AV30" s="2" t="s">
        <v>63</v>
      </c>
      <c r="AW30" s="2" t="s">
        <v>64</v>
      </c>
      <c r="AX30" s="2" t="s">
        <v>62</v>
      </c>
      <c r="AY30" s="2" t="s">
        <v>75</v>
      </c>
      <c r="AZ30" s="2" t="s">
        <v>75</v>
      </c>
      <c r="BA30" s="2" t="s">
        <v>67</v>
      </c>
      <c r="BB30" s="2" t="s">
        <v>155</v>
      </c>
      <c r="BD30" s="2" t="s">
        <v>156</v>
      </c>
    </row>
    <row r="31" customFormat="false" ht="12.8" hidden="false" customHeight="false" outlineLevel="0" collapsed="false">
      <c r="A31" s="2" t="s">
        <v>157</v>
      </c>
      <c r="B31" s="2" t="s">
        <v>95</v>
      </c>
      <c r="C31" s="2" t="s">
        <v>71</v>
      </c>
      <c r="D31" s="2" t="s">
        <v>59</v>
      </c>
      <c r="E31" s="2" t="s">
        <v>110</v>
      </c>
      <c r="F31" s="2" t="s">
        <v>74</v>
      </c>
      <c r="G31" s="2" t="s">
        <v>62</v>
      </c>
      <c r="H31" s="2" t="s">
        <v>64</v>
      </c>
      <c r="I31" s="2" t="s">
        <v>64</v>
      </c>
      <c r="J31" s="2" t="s">
        <v>64</v>
      </c>
      <c r="K31" s="2" t="s">
        <v>64</v>
      </c>
      <c r="L31" s="2" t="s">
        <v>62</v>
      </c>
      <c r="M31" s="2" t="s">
        <v>64</v>
      </c>
      <c r="N31" s="2" t="s">
        <v>62</v>
      </c>
      <c r="O31" s="2" t="s">
        <v>75</v>
      </c>
      <c r="P31" s="2" t="s">
        <v>75</v>
      </c>
      <c r="Q31" s="2" t="s">
        <v>64</v>
      </c>
      <c r="R31" s="2" t="s">
        <v>62</v>
      </c>
      <c r="S31" s="2" t="s">
        <v>62</v>
      </c>
      <c r="T31" s="2" t="s">
        <v>64</v>
      </c>
      <c r="U31" s="2" t="s">
        <v>62</v>
      </c>
      <c r="V31" s="2" t="s">
        <v>62</v>
      </c>
      <c r="W31" s="2" t="s">
        <v>63</v>
      </c>
      <c r="X31" s="2" t="s">
        <v>75</v>
      </c>
      <c r="Y31" s="2" t="s">
        <v>63</v>
      </c>
      <c r="Z31" s="2" t="s">
        <v>63</v>
      </c>
      <c r="AA31" s="2" t="s">
        <v>65</v>
      </c>
      <c r="AB31" s="2" t="s">
        <v>63</v>
      </c>
      <c r="AC31" s="2" t="s">
        <v>65</v>
      </c>
      <c r="AD31" s="2" t="s">
        <v>65</v>
      </c>
      <c r="AE31" s="2" t="s">
        <v>64</v>
      </c>
      <c r="AF31" s="2" t="s">
        <v>64</v>
      </c>
      <c r="AG31" s="2" t="s">
        <v>65</v>
      </c>
      <c r="AH31" s="2" t="s">
        <v>64</v>
      </c>
      <c r="AI31" s="2" t="s">
        <v>64</v>
      </c>
      <c r="AJ31" s="2" t="s">
        <v>65</v>
      </c>
      <c r="AK31" s="2" t="s">
        <v>64</v>
      </c>
      <c r="AL31" s="2" t="s">
        <v>62</v>
      </c>
      <c r="AM31" s="2" t="s">
        <v>64</v>
      </c>
      <c r="AN31" s="2" t="s">
        <v>62</v>
      </c>
      <c r="AO31" s="2" t="s">
        <v>62</v>
      </c>
      <c r="AP31" s="2" t="s">
        <v>62</v>
      </c>
      <c r="AQ31" s="2" t="s">
        <v>64</v>
      </c>
      <c r="AR31" s="2" t="s">
        <v>75</v>
      </c>
      <c r="AS31" s="2" t="s">
        <v>75</v>
      </c>
      <c r="AT31" s="2" t="s">
        <v>62</v>
      </c>
      <c r="AU31" s="2" t="s">
        <v>62</v>
      </c>
      <c r="AV31" s="2" t="s">
        <v>63</v>
      </c>
      <c r="AW31" s="2" t="s">
        <v>63</v>
      </c>
      <c r="AX31" s="2" t="s">
        <v>62</v>
      </c>
      <c r="AY31" s="2" t="s">
        <v>62</v>
      </c>
      <c r="AZ31" s="2" t="s">
        <v>63</v>
      </c>
      <c r="BA31" s="2" t="s">
        <v>67</v>
      </c>
    </row>
    <row r="32" customFormat="false" ht="12.8" hidden="false" customHeight="false" outlineLevel="0" collapsed="false">
      <c r="A32" s="2" t="s">
        <v>158</v>
      </c>
      <c r="B32" s="2" t="s">
        <v>89</v>
      </c>
      <c r="C32" s="2" t="s">
        <v>58</v>
      </c>
      <c r="D32" s="2" t="s">
        <v>59</v>
      </c>
      <c r="E32" s="2" t="s">
        <v>159</v>
      </c>
      <c r="F32" s="2" t="s">
        <v>61</v>
      </c>
      <c r="G32" s="2" t="s">
        <v>62</v>
      </c>
      <c r="H32" s="2" t="s">
        <v>63</v>
      </c>
      <c r="I32" s="2" t="s">
        <v>62</v>
      </c>
      <c r="J32" s="2" t="s">
        <v>75</v>
      </c>
      <c r="K32" s="2" t="s">
        <v>64</v>
      </c>
      <c r="L32" s="2" t="s">
        <v>64</v>
      </c>
      <c r="M32" s="2" t="s">
        <v>62</v>
      </c>
      <c r="N32" s="2" t="s">
        <v>62</v>
      </c>
      <c r="O32" s="2" t="s">
        <v>62</v>
      </c>
      <c r="P32" s="2" t="s">
        <v>62</v>
      </c>
      <c r="Q32" s="2" t="s">
        <v>62</v>
      </c>
      <c r="R32" s="2" t="s">
        <v>64</v>
      </c>
      <c r="S32" s="2" t="s">
        <v>62</v>
      </c>
      <c r="T32" s="2" t="s">
        <v>62</v>
      </c>
      <c r="U32" s="2" t="s">
        <v>62</v>
      </c>
      <c r="V32" s="2" t="s">
        <v>62</v>
      </c>
      <c r="W32" s="2" t="s">
        <v>63</v>
      </c>
      <c r="X32" s="2" t="s">
        <v>62</v>
      </c>
      <c r="Y32" s="2" t="s">
        <v>64</v>
      </c>
      <c r="Z32" s="2" t="s">
        <v>63</v>
      </c>
      <c r="AA32" s="2" t="s">
        <v>64</v>
      </c>
      <c r="AB32" s="2" t="s">
        <v>64</v>
      </c>
      <c r="AC32" s="2" t="s">
        <v>63</v>
      </c>
      <c r="AD32" s="2" t="s">
        <v>65</v>
      </c>
      <c r="AE32" s="2" t="s">
        <v>64</v>
      </c>
      <c r="AF32" s="2" t="s">
        <v>65</v>
      </c>
      <c r="AG32" s="2" t="s">
        <v>65</v>
      </c>
      <c r="AH32" s="2" t="s">
        <v>65</v>
      </c>
      <c r="AI32" s="2" t="s">
        <v>65</v>
      </c>
      <c r="AJ32" s="2" t="s">
        <v>65</v>
      </c>
      <c r="AK32" s="2" t="s">
        <v>62</v>
      </c>
      <c r="AL32" s="2" t="s">
        <v>62</v>
      </c>
      <c r="AM32" s="2" t="s">
        <v>62</v>
      </c>
      <c r="AN32" s="2" t="s">
        <v>62</v>
      </c>
      <c r="AO32" s="2" t="s">
        <v>63</v>
      </c>
      <c r="AP32" s="2" t="s">
        <v>64</v>
      </c>
      <c r="AQ32" s="2" t="s">
        <v>64</v>
      </c>
      <c r="AR32" s="2" t="s">
        <v>62</v>
      </c>
      <c r="AS32" s="2" t="s">
        <v>62</v>
      </c>
      <c r="AT32" s="2" t="s">
        <v>62</v>
      </c>
      <c r="AU32" s="2" t="s">
        <v>62</v>
      </c>
      <c r="AV32" s="2" t="s">
        <v>62</v>
      </c>
      <c r="AW32" s="2" t="s">
        <v>62</v>
      </c>
      <c r="AX32" s="2" t="s">
        <v>64</v>
      </c>
      <c r="AY32" s="2" t="s">
        <v>64</v>
      </c>
      <c r="AZ32" s="2" t="s">
        <v>62</v>
      </c>
      <c r="BA32" s="2" t="s">
        <v>67</v>
      </c>
    </row>
    <row r="33" customFormat="false" ht="12.8" hidden="false" customHeight="false" outlineLevel="0" collapsed="false">
      <c r="A33" s="2" t="s">
        <v>160</v>
      </c>
      <c r="B33" s="2" t="s">
        <v>105</v>
      </c>
      <c r="C33" s="2" t="s">
        <v>58</v>
      </c>
      <c r="E33" s="2" t="s">
        <v>60</v>
      </c>
      <c r="F33" s="2" t="s">
        <v>61</v>
      </c>
      <c r="G33" s="2" t="s">
        <v>63</v>
      </c>
      <c r="H33" s="2" t="s">
        <v>75</v>
      </c>
      <c r="I33" s="2" t="s">
        <v>75</v>
      </c>
      <c r="J33" s="2" t="s">
        <v>63</v>
      </c>
      <c r="K33" s="2" t="s">
        <v>63</v>
      </c>
      <c r="L33" s="2" t="s">
        <v>75</v>
      </c>
      <c r="M33" s="2" t="s">
        <v>75</v>
      </c>
      <c r="N33" s="2" t="s">
        <v>62</v>
      </c>
      <c r="O33" s="2" t="s">
        <v>75</v>
      </c>
      <c r="P33" s="2" t="s">
        <v>63</v>
      </c>
      <c r="Q33" s="2" t="s">
        <v>63</v>
      </c>
      <c r="R33" s="2" t="s">
        <v>62</v>
      </c>
      <c r="S33" s="2" t="s">
        <v>75</v>
      </c>
      <c r="T33" s="2" t="s">
        <v>62</v>
      </c>
      <c r="U33" s="2" t="s">
        <v>75</v>
      </c>
      <c r="V33" s="2" t="s">
        <v>64</v>
      </c>
      <c r="W33" s="2" t="s">
        <v>62</v>
      </c>
      <c r="X33" s="2" t="s">
        <v>63</v>
      </c>
      <c r="Y33" s="2" t="s">
        <v>63</v>
      </c>
      <c r="Z33" s="2" t="s">
        <v>65</v>
      </c>
      <c r="AA33" s="2" t="s">
        <v>63</v>
      </c>
      <c r="AB33" s="2" t="s">
        <v>64</v>
      </c>
      <c r="AC33" s="2" t="s">
        <v>63</v>
      </c>
      <c r="AD33" s="2" t="s">
        <v>75</v>
      </c>
      <c r="AE33" s="2" t="s">
        <v>64</v>
      </c>
      <c r="AF33" s="2" t="s">
        <v>63</v>
      </c>
      <c r="AG33" s="2" t="s">
        <v>63</v>
      </c>
      <c r="AH33" s="2" t="s">
        <v>66</v>
      </c>
      <c r="AI33" s="2" t="s">
        <v>64</v>
      </c>
      <c r="AJ33" s="2" t="s">
        <v>66</v>
      </c>
      <c r="AK33" s="2" t="s">
        <v>63</v>
      </c>
      <c r="AL33" s="2" t="s">
        <v>75</v>
      </c>
      <c r="AM33" s="2" t="s">
        <v>62</v>
      </c>
      <c r="AN33" s="2" t="s">
        <v>62</v>
      </c>
      <c r="AO33" s="2" t="s">
        <v>62</v>
      </c>
      <c r="AP33" s="2" t="s">
        <v>62</v>
      </c>
      <c r="AQ33" s="2" t="s">
        <v>63</v>
      </c>
      <c r="AR33" s="2" t="s">
        <v>75</v>
      </c>
      <c r="AS33" s="2" t="s">
        <v>75</v>
      </c>
      <c r="AT33" s="2" t="s">
        <v>62</v>
      </c>
      <c r="AU33" s="2" t="s">
        <v>63</v>
      </c>
      <c r="AV33" s="2" t="s">
        <v>62</v>
      </c>
      <c r="AW33" s="2" t="s">
        <v>63</v>
      </c>
      <c r="AX33" s="2" t="s">
        <v>62</v>
      </c>
      <c r="AY33" s="2" t="s">
        <v>62</v>
      </c>
      <c r="AZ33" s="2" t="s">
        <v>62</v>
      </c>
      <c r="BA33" s="2" t="s">
        <v>67</v>
      </c>
    </row>
    <row r="34" customFormat="false" ht="12.8" hidden="false" customHeight="false" outlineLevel="0" collapsed="false">
      <c r="A34" s="2" t="s">
        <v>161</v>
      </c>
      <c r="B34" s="2" t="s">
        <v>89</v>
      </c>
      <c r="C34" s="2" t="s">
        <v>58</v>
      </c>
      <c r="D34" s="2" t="s">
        <v>59</v>
      </c>
      <c r="E34" s="2" t="s">
        <v>60</v>
      </c>
      <c r="F34" s="2" t="s">
        <v>115</v>
      </c>
      <c r="G34" s="2" t="s">
        <v>62</v>
      </c>
      <c r="H34" s="2" t="s">
        <v>62</v>
      </c>
      <c r="I34" s="2" t="s">
        <v>62</v>
      </c>
      <c r="J34" s="2" t="s">
        <v>64</v>
      </c>
      <c r="K34" s="2" t="s">
        <v>62</v>
      </c>
      <c r="L34" s="2" t="s">
        <v>64</v>
      </c>
      <c r="M34" s="2" t="s">
        <v>64</v>
      </c>
      <c r="N34" s="2" t="s">
        <v>75</v>
      </c>
      <c r="O34" s="2" t="s">
        <v>75</v>
      </c>
      <c r="P34" s="2" t="s">
        <v>62</v>
      </c>
      <c r="Q34" s="2" t="s">
        <v>75</v>
      </c>
      <c r="R34" s="2" t="s">
        <v>64</v>
      </c>
      <c r="S34" s="2" t="s">
        <v>75</v>
      </c>
      <c r="T34" s="2" t="s">
        <v>75</v>
      </c>
      <c r="U34" s="2" t="s">
        <v>75</v>
      </c>
      <c r="V34" s="2" t="s">
        <v>75</v>
      </c>
      <c r="W34" s="2" t="s">
        <v>75</v>
      </c>
      <c r="X34" s="2" t="s">
        <v>75</v>
      </c>
      <c r="Y34" s="2" t="s">
        <v>66</v>
      </c>
      <c r="Z34" s="2" t="s">
        <v>66</v>
      </c>
      <c r="AA34" s="2" t="s">
        <v>66</v>
      </c>
      <c r="AB34" s="2" t="s">
        <v>66</v>
      </c>
      <c r="AC34" s="2" t="s">
        <v>65</v>
      </c>
      <c r="AD34" s="2" t="s">
        <v>65</v>
      </c>
      <c r="AE34" s="2" t="s">
        <v>65</v>
      </c>
      <c r="AF34" s="2" t="s">
        <v>64</v>
      </c>
      <c r="AG34" s="2" t="s">
        <v>65</v>
      </c>
      <c r="AH34" s="2" t="s">
        <v>63</v>
      </c>
      <c r="AI34" s="2" t="s">
        <v>65</v>
      </c>
      <c r="AJ34" s="2" t="s">
        <v>65</v>
      </c>
      <c r="AK34" s="2" t="s">
        <v>64</v>
      </c>
      <c r="AL34" s="2" t="s">
        <v>62</v>
      </c>
      <c r="AM34" s="2" t="s">
        <v>75</v>
      </c>
      <c r="AN34" s="2" t="s">
        <v>75</v>
      </c>
      <c r="AO34" s="2" t="s">
        <v>75</v>
      </c>
      <c r="AP34" s="2" t="s">
        <v>75</v>
      </c>
      <c r="AQ34" s="2" t="s">
        <v>75</v>
      </c>
      <c r="AR34" s="2" t="s">
        <v>75</v>
      </c>
      <c r="AS34" s="2" t="s">
        <v>75</v>
      </c>
      <c r="AT34" s="2" t="s">
        <v>75</v>
      </c>
      <c r="AU34" s="2" t="s">
        <v>62</v>
      </c>
      <c r="AV34" s="2" t="s">
        <v>75</v>
      </c>
      <c r="AW34" s="2" t="s">
        <v>64</v>
      </c>
      <c r="AX34" s="2" t="s">
        <v>62</v>
      </c>
      <c r="AY34" s="2" t="s">
        <v>75</v>
      </c>
      <c r="AZ34" s="2" t="s">
        <v>75</v>
      </c>
      <c r="BA34" s="2" t="s">
        <v>67</v>
      </c>
      <c r="BB34" s="2" t="s">
        <v>162</v>
      </c>
    </row>
    <row r="35" customFormat="false" ht="12.8" hidden="false" customHeight="false" outlineLevel="0" collapsed="false">
      <c r="A35" s="2" t="s">
        <v>163</v>
      </c>
      <c r="B35" s="2" t="s">
        <v>89</v>
      </c>
      <c r="C35" s="2" t="s">
        <v>71</v>
      </c>
      <c r="D35" s="2" t="s">
        <v>59</v>
      </c>
      <c r="E35" s="2" t="s">
        <v>73</v>
      </c>
      <c r="F35" s="2" t="s">
        <v>139</v>
      </c>
      <c r="G35" s="2" t="s">
        <v>75</v>
      </c>
      <c r="H35" s="2" t="s">
        <v>64</v>
      </c>
      <c r="I35" s="2" t="s">
        <v>66</v>
      </c>
      <c r="J35" s="2" t="s">
        <v>64</v>
      </c>
      <c r="K35" s="2" t="s">
        <v>62</v>
      </c>
      <c r="L35" s="2" t="s">
        <v>62</v>
      </c>
      <c r="M35" s="2" t="s">
        <v>66</v>
      </c>
      <c r="N35" s="2" t="s">
        <v>62</v>
      </c>
      <c r="O35" s="2" t="s">
        <v>75</v>
      </c>
      <c r="P35" s="2" t="s">
        <v>75</v>
      </c>
      <c r="Q35" s="2" t="s">
        <v>63</v>
      </c>
      <c r="R35" s="2" t="s">
        <v>62</v>
      </c>
      <c r="S35" s="2" t="s">
        <v>62</v>
      </c>
      <c r="T35" s="2" t="s">
        <v>90</v>
      </c>
      <c r="U35" s="2" t="s">
        <v>62</v>
      </c>
      <c r="V35" s="2" t="s">
        <v>75</v>
      </c>
      <c r="W35" s="2" t="s">
        <v>75</v>
      </c>
      <c r="X35" s="2" t="s">
        <v>75</v>
      </c>
      <c r="Y35" s="2" t="s">
        <v>66</v>
      </c>
      <c r="Z35" s="2" t="s">
        <v>64</v>
      </c>
      <c r="AA35" s="2" t="s">
        <v>64</v>
      </c>
      <c r="AB35" s="2" t="s">
        <v>65</v>
      </c>
      <c r="AC35" s="2" t="s">
        <v>65</v>
      </c>
      <c r="AD35" s="2" t="s">
        <v>65</v>
      </c>
      <c r="AE35" s="2" t="s">
        <v>64</v>
      </c>
      <c r="AF35" s="2" t="s">
        <v>64</v>
      </c>
      <c r="AG35" s="2" t="s">
        <v>65</v>
      </c>
      <c r="AH35" s="2" t="s">
        <v>63</v>
      </c>
      <c r="AI35" s="2" t="s">
        <v>63</v>
      </c>
      <c r="AJ35" s="2" t="s">
        <v>65</v>
      </c>
      <c r="AK35" s="2" t="s">
        <v>62</v>
      </c>
      <c r="AL35" s="2" t="s">
        <v>62</v>
      </c>
      <c r="AM35" s="2" t="s">
        <v>63</v>
      </c>
      <c r="AN35" s="2" t="s">
        <v>64</v>
      </c>
      <c r="AO35" s="2" t="s">
        <v>75</v>
      </c>
      <c r="AP35" s="2" t="s">
        <v>62</v>
      </c>
      <c r="AQ35" s="2" t="s">
        <v>64</v>
      </c>
      <c r="AR35" s="2" t="s">
        <v>75</v>
      </c>
      <c r="AS35" s="2" t="s">
        <v>62</v>
      </c>
      <c r="AT35" s="2" t="s">
        <v>62</v>
      </c>
      <c r="AU35" s="2" t="s">
        <v>62</v>
      </c>
      <c r="AV35" s="2" t="s">
        <v>64</v>
      </c>
      <c r="AW35" s="2" t="s">
        <v>90</v>
      </c>
      <c r="AX35" s="2" t="s">
        <v>62</v>
      </c>
      <c r="AY35" s="2" t="s">
        <v>75</v>
      </c>
      <c r="AZ35" s="2" t="s">
        <v>62</v>
      </c>
      <c r="BA35" s="2" t="s">
        <v>67</v>
      </c>
    </row>
    <row r="36" customFormat="false" ht="12.8" hidden="false" customHeight="false" outlineLevel="0" collapsed="false">
      <c r="A36" s="2" t="s">
        <v>164</v>
      </c>
      <c r="B36" s="2" t="s">
        <v>70</v>
      </c>
      <c r="C36" s="2" t="s">
        <v>58</v>
      </c>
      <c r="D36" s="2" t="s">
        <v>59</v>
      </c>
      <c r="E36" s="2" t="s">
        <v>60</v>
      </c>
      <c r="F36" s="2" t="s">
        <v>80</v>
      </c>
      <c r="G36" s="2" t="s">
        <v>62</v>
      </c>
      <c r="H36" s="2" t="s">
        <v>62</v>
      </c>
      <c r="I36" s="2" t="s">
        <v>75</v>
      </c>
      <c r="J36" s="2" t="s">
        <v>62</v>
      </c>
      <c r="K36" s="2" t="s">
        <v>90</v>
      </c>
      <c r="L36" s="2" t="s">
        <v>90</v>
      </c>
      <c r="M36" s="2" t="s">
        <v>75</v>
      </c>
      <c r="N36" s="2" t="s">
        <v>62</v>
      </c>
      <c r="O36" s="2" t="s">
        <v>62</v>
      </c>
      <c r="P36" s="2" t="s">
        <v>62</v>
      </c>
      <c r="Q36" s="2" t="s">
        <v>63</v>
      </c>
      <c r="R36" s="2" t="s">
        <v>90</v>
      </c>
      <c r="S36" s="2" t="s">
        <v>75</v>
      </c>
      <c r="T36" s="2" t="s">
        <v>62</v>
      </c>
      <c r="U36" s="2" t="s">
        <v>62</v>
      </c>
      <c r="V36" s="2" t="s">
        <v>62</v>
      </c>
      <c r="W36" s="2" t="s">
        <v>64</v>
      </c>
      <c r="X36" s="2" t="s">
        <v>62</v>
      </c>
      <c r="Y36" s="2" t="s">
        <v>64</v>
      </c>
      <c r="Z36" s="2" t="s">
        <v>64</v>
      </c>
      <c r="AA36" s="2" t="s">
        <v>64</v>
      </c>
      <c r="AB36" s="2" t="s">
        <v>63</v>
      </c>
      <c r="AC36" s="2" t="s">
        <v>64</v>
      </c>
      <c r="AD36" s="2" t="s">
        <v>75</v>
      </c>
      <c r="AE36" s="2" t="s">
        <v>64</v>
      </c>
      <c r="AF36" s="2" t="s">
        <v>63</v>
      </c>
      <c r="AG36" s="2" t="s">
        <v>65</v>
      </c>
      <c r="AH36" s="2" t="s">
        <v>63</v>
      </c>
      <c r="AI36" s="2" t="s">
        <v>64</v>
      </c>
      <c r="AJ36" s="2" t="s">
        <v>64</v>
      </c>
      <c r="AK36" s="2" t="s">
        <v>75</v>
      </c>
      <c r="AL36" s="2" t="s">
        <v>75</v>
      </c>
      <c r="AM36" s="2" t="s">
        <v>62</v>
      </c>
      <c r="AN36" s="2" t="s">
        <v>62</v>
      </c>
      <c r="AO36" s="2" t="s">
        <v>62</v>
      </c>
      <c r="AP36" s="2" t="s">
        <v>62</v>
      </c>
      <c r="AQ36" s="2" t="s">
        <v>63</v>
      </c>
      <c r="AR36" s="2" t="s">
        <v>90</v>
      </c>
      <c r="AS36" s="2" t="s">
        <v>62</v>
      </c>
      <c r="AT36" s="2" t="s">
        <v>90</v>
      </c>
      <c r="AU36" s="2" t="s">
        <v>75</v>
      </c>
      <c r="AV36" s="2" t="s">
        <v>63</v>
      </c>
      <c r="AW36" s="2" t="s">
        <v>64</v>
      </c>
      <c r="AX36" s="2" t="s">
        <v>62</v>
      </c>
      <c r="AY36" s="2" t="s">
        <v>62</v>
      </c>
      <c r="AZ36" s="2" t="s">
        <v>63</v>
      </c>
      <c r="BA36" s="2" t="s">
        <v>67</v>
      </c>
      <c r="BB36" s="2" t="s">
        <v>165</v>
      </c>
      <c r="BC36" s="2" t="s">
        <v>166</v>
      </c>
      <c r="BD36" s="2" t="s">
        <v>167</v>
      </c>
    </row>
    <row r="37" customFormat="false" ht="12.8" hidden="false" customHeight="false" outlineLevel="0" collapsed="false">
      <c r="A37" s="2" t="s">
        <v>168</v>
      </c>
      <c r="B37" s="2" t="s">
        <v>57</v>
      </c>
      <c r="C37" s="2" t="s">
        <v>71</v>
      </c>
      <c r="D37" s="2" t="s">
        <v>59</v>
      </c>
      <c r="E37" s="2" t="s">
        <v>73</v>
      </c>
      <c r="F37" s="2" t="s">
        <v>115</v>
      </c>
      <c r="G37" s="2" t="s">
        <v>64</v>
      </c>
      <c r="H37" s="2" t="s">
        <v>64</v>
      </c>
      <c r="I37" s="2" t="s">
        <v>64</v>
      </c>
      <c r="J37" s="2" t="s">
        <v>66</v>
      </c>
      <c r="K37" s="2" t="s">
        <v>64</v>
      </c>
      <c r="L37" s="2" t="s">
        <v>64</v>
      </c>
      <c r="M37" s="2" t="s">
        <v>64</v>
      </c>
      <c r="N37" s="2" t="s">
        <v>75</v>
      </c>
      <c r="O37" s="2" t="s">
        <v>62</v>
      </c>
      <c r="P37" s="2" t="s">
        <v>62</v>
      </c>
      <c r="Q37" s="2" t="s">
        <v>63</v>
      </c>
      <c r="R37" s="2" t="s">
        <v>64</v>
      </c>
      <c r="S37" s="2" t="s">
        <v>62</v>
      </c>
      <c r="T37" s="2" t="s">
        <v>62</v>
      </c>
      <c r="U37" s="2" t="s">
        <v>75</v>
      </c>
      <c r="V37" s="2" t="s">
        <v>75</v>
      </c>
      <c r="W37" s="2" t="s">
        <v>75</v>
      </c>
      <c r="X37" s="2" t="s">
        <v>62</v>
      </c>
      <c r="Y37" s="2" t="s">
        <v>66</v>
      </c>
      <c r="Z37" s="2" t="s">
        <v>63</v>
      </c>
      <c r="AA37" s="2" t="s">
        <v>64</v>
      </c>
      <c r="AB37" s="2" t="s">
        <v>65</v>
      </c>
      <c r="AC37" s="2" t="s">
        <v>64</v>
      </c>
      <c r="AD37" s="2" t="s">
        <v>65</v>
      </c>
      <c r="AE37" s="2" t="s">
        <v>63</v>
      </c>
      <c r="AF37" s="2" t="s">
        <v>64</v>
      </c>
      <c r="AG37" s="2" t="s">
        <v>65</v>
      </c>
      <c r="AH37" s="2" t="s">
        <v>65</v>
      </c>
      <c r="AI37" s="2" t="s">
        <v>63</v>
      </c>
      <c r="AJ37" s="2" t="s">
        <v>63</v>
      </c>
      <c r="AK37" s="2" t="s">
        <v>63</v>
      </c>
      <c r="AL37" s="2" t="s">
        <v>62</v>
      </c>
      <c r="AM37" s="2" t="s">
        <v>63</v>
      </c>
      <c r="AN37" s="2" t="s">
        <v>62</v>
      </c>
      <c r="AO37" s="2" t="s">
        <v>62</v>
      </c>
      <c r="AP37" s="2" t="s">
        <v>62</v>
      </c>
      <c r="AQ37" s="2" t="s">
        <v>62</v>
      </c>
      <c r="AR37" s="2" t="s">
        <v>62</v>
      </c>
      <c r="AS37" s="2" t="s">
        <v>62</v>
      </c>
      <c r="AT37" s="2" t="s">
        <v>62</v>
      </c>
      <c r="AU37" s="2" t="s">
        <v>63</v>
      </c>
      <c r="AV37" s="2" t="s">
        <v>63</v>
      </c>
      <c r="AW37" s="2" t="s">
        <v>62</v>
      </c>
      <c r="AX37" s="2" t="s">
        <v>62</v>
      </c>
      <c r="AY37" s="2" t="s">
        <v>75</v>
      </c>
      <c r="AZ37" s="2" t="s">
        <v>62</v>
      </c>
      <c r="BA37" s="2" t="s">
        <v>67</v>
      </c>
    </row>
    <row r="38" customFormat="false" ht="12.8" hidden="false" customHeight="false" outlineLevel="0" collapsed="false">
      <c r="A38" s="2" t="s">
        <v>169</v>
      </c>
      <c r="B38" s="2" t="s">
        <v>70</v>
      </c>
      <c r="C38" s="2" t="s">
        <v>58</v>
      </c>
      <c r="D38" s="2" t="s">
        <v>59</v>
      </c>
      <c r="E38" s="2" t="s">
        <v>60</v>
      </c>
      <c r="F38" s="2" t="s">
        <v>61</v>
      </c>
      <c r="G38" s="2" t="s">
        <v>64</v>
      </c>
      <c r="H38" s="2" t="s">
        <v>75</v>
      </c>
      <c r="I38" s="2" t="s">
        <v>75</v>
      </c>
      <c r="J38" s="2" t="s">
        <v>62</v>
      </c>
      <c r="K38" s="2" t="s">
        <v>75</v>
      </c>
      <c r="L38" s="2" t="s">
        <v>62</v>
      </c>
      <c r="M38" s="2" t="s">
        <v>62</v>
      </c>
      <c r="N38" s="2" t="s">
        <v>75</v>
      </c>
      <c r="O38" s="2" t="s">
        <v>75</v>
      </c>
      <c r="P38" s="2" t="s">
        <v>62</v>
      </c>
      <c r="Q38" s="2" t="s">
        <v>75</v>
      </c>
      <c r="R38" s="2" t="s">
        <v>75</v>
      </c>
      <c r="S38" s="2" t="s">
        <v>62</v>
      </c>
      <c r="T38" s="2" t="s">
        <v>62</v>
      </c>
      <c r="U38" s="2" t="s">
        <v>62</v>
      </c>
      <c r="V38" s="2" t="s">
        <v>62</v>
      </c>
      <c r="W38" s="2" t="s">
        <v>64</v>
      </c>
      <c r="X38" s="2" t="s">
        <v>62</v>
      </c>
      <c r="Y38" s="2" t="s">
        <v>63</v>
      </c>
      <c r="Z38" s="2" t="s">
        <v>64</v>
      </c>
      <c r="AA38" s="2" t="s">
        <v>64</v>
      </c>
      <c r="AB38" s="2" t="s">
        <v>63</v>
      </c>
      <c r="AC38" s="2" t="s">
        <v>63</v>
      </c>
      <c r="AD38" s="2" t="s">
        <v>65</v>
      </c>
      <c r="AE38" s="2" t="s">
        <v>65</v>
      </c>
      <c r="AF38" s="2" t="s">
        <v>66</v>
      </c>
      <c r="AG38" s="2" t="s">
        <v>64</v>
      </c>
      <c r="AH38" s="2" t="s">
        <v>64</v>
      </c>
      <c r="AI38" s="2" t="s">
        <v>64</v>
      </c>
      <c r="AJ38" s="2" t="s">
        <v>64</v>
      </c>
      <c r="AK38" s="2" t="s">
        <v>62</v>
      </c>
      <c r="AL38" s="2" t="s">
        <v>62</v>
      </c>
      <c r="AM38" s="2" t="s">
        <v>64</v>
      </c>
      <c r="AN38" s="2" t="s">
        <v>62</v>
      </c>
      <c r="AO38" s="2" t="s">
        <v>62</v>
      </c>
      <c r="AP38" s="2" t="s">
        <v>63</v>
      </c>
      <c r="AQ38" s="2" t="s">
        <v>64</v>
      </c>
      <c r="AR38" s="2" t="s">
        <v>75</v>
      </c>
      <c r="AS38" s="2" t="s">
        <v>75</v>
      </c>
      <c r="AT38" s="2" t="s">
        <v>62</v>
      </c>
      <c r="AU38" s="2" t="s">
        <v>62</v>
      </c>
      <c r="AV38" s="2" t="s">
        <v>63</v>
      </c>
      <c r="AW38" s="2" t="s">
        <v>64</v>
      </c>
      <c r="AX38" s="2" t="s">
        <v>62</v>
      </c>
      <c r="AY38" s="2" t="s">
        <v>62</v>
      </c>
      <c r="AZ38" s="2" t="s">
        <v>62</v>
      </c>
      <c r="BA38" s="2" t="s">
        <v>67</v>
      </c>
      <c r="BB38" s="2" t="s">
        <v>170</v>
      </c>
      <c r="BC38" s="2" t="s">
        <v>171</v>
      </c>
    </row>
    <row r="39" customFormat="false" ht="12.8" hidden="false" customHeight="false" outlineLevel="0" collapsed="false">
      <c r="A39" s="2" t="s">
        <v>172</v>
      </c>
      <c r="B39" s="2" t="s">
        <v>105</v>
      </c>
      <c r="C39" s="2" t="s">
        <v>58</v>
      </c>
      <c r="D39" s="2" t="s">
        <v>72</v>
      </c>
      <c r="E39" s="2" t="s">
        <v>73</v>
      </c>
      <c r="F39" s="2" t="s">
        <v>74</v>
      </c>
      <c r="G39" s="2" t="s">
        <v>75</v>
      </c>
      <c r="H39" s="2" t="s">
        <v>63</v>
      </c>
      <c r="I39" s="2" t="s">
        <v>62</v>
      </c>
      <c r="J39" s="2" t="s">
        <v>75</v>
      </c>
      <c r="K39" s="2" t="s">
        <v>63</v>
      </c>
      <c r="L39" s="2" t="s">
        <v>64</v>
      </c>
      <c r="M39" s="2" t="s">
        <v>64</v>
      </c>
      <c r="N39" s="2" t="s">
        <v>62</v>
      </c>
      <c r="O39" s="2" t="s">
        <v>75</v>
      </c>
      <c r="P39" s="2" t="s">
        <v>75</v>
      </c>
      <c r="Q39" s="2" t="s">
        <v>64</v>
      </c>
      <c r="R39" s="2" t="s">
        <v>66</v>
      </c>
      <c r="S39" s="2" t="s">
        <v>62</v>
      </c>
      <c r="T39" s="2" t="s">
        <v>64</v>
      </c>
      <c r="U39" s="2" t="s">
        <v>62</v>
      </c>
      <c r="V39" s="2" t="s">
        <v>62</v>
      </c>
      <c r="W39" s="2" t="s">
        <v>63</v>
      </c>
      <c r="X39" s="2" t="s">
        <v>75</v>
      </c>
      <c r="Y39" s="2" t="s">
        <v>66</v>
      </c>
      <c r="Z39" s="2" t="s">
        <v>63</v>
      </c>
      <c r="AA39" s="2" t="s">
        <v>66</v>
      </c>
      <c r="AB39" s="2" t="s">
        <v>75</v>
      </c>
      <c r="AC39" s="2" t="s">
        <v>65</v>
      </c>
      <c r="AD39" s="2" t="s">
        <v>65</v>
      </c>
      <c r="AE39" s="2" t="s">
        <v>66</v>
      </c>
      <c r="AF39" s="2" t="s">
        <v>66</v>
      </c>
      <c r="AG39" s="2" t="s">
        <v>75</v>
      </c>
      <c r="AH39" s="2" t="s">
        <v>66</v>
      </c>
      <c r="AI39" s="2" t="s">
        <v>64</v>
      </c>
      <c r="AJ39" s="2" t="s">
        <v>64</v>
      </c>
      <c r="AK39" s="2" t="s">
        <v>64</v>
      </c>
      <c r="AL39" s="2" t="s">
        <v>63</v>
      </c>
      <c r="AM39" s="2" t="s">
        <v>62</v>
      </c>
      <c r="AN39" s="2" t="s">
        <v>62</v>
      </c>
      <c r="AO39" s="2" t="s">
        <v>75</v>
      </c>
      <c r="AP39" s="2" t="s">
        <v>75</v>
      </c>
      <c r="AQ39" s="2" t="s">
        <v>62</v>
      </c>
      <c r="AR39" s="2" t="s">
        <v>75</v>
      </c>
      <c r="AS39" s="2" t="s">
        <v>75</v>
      </c>
      <c r="AT39" s="2" t="s">
        <v>62</v>
      </c>
      <c r="AU39" s="2" t="s">
        <v>63</v>
      </c>
      <c r="AV39" s="2" t="s">
        <v>64</v>
      </c>
      <c r="AW39" s="2" t="s">
        <v>64</v>
      </c>
      <c r="AX39" s="2" t="s">
        <v>62</v>
      </c>
      <c r="AY39" s="2" t="s">
        <v>75</v>
      </c>
      <c r="AZ39" s="2" t="s">
        <v>75</v>
      </c>
      <c r="BA39" s="2" t="s">
        <v>67</v>
      </c>
      <c r="BB39" s="2" t="s">
        <v>173</v>
      </c>
      <c r="BC39" s="3" t="s">
        <v>174</v>
      </c>
      <c r="BD39" s="2" t="s">
        <v>175</v>
      </c>
    </row>
    <row r="40" customFormat="false" ht="12.8" hidden="false" customHeight="false" outlineLevel="0" collapsed="false">
      <c r="A40" s="2" t="s">
        <v>176</v>
      </c>
      <c r="B40" s="2" t="s">
        <v>138</v>
      </c>
      <c r="C40" s="2" t="s">
        <v>71</v>
      </c>
      <c r="D40" s="2" t="s">
        <v>72</v>
      </c>
      <c r="E40" s="2" t="s">
        <v>73</v>
      </c>
      <c r="F40" s="2" t="s">
        <v>96</v>
      </c>
      <c r="G40" s="2" t="s">
        <v>64</v>
      </c>
      <c r="H40" s="2" t="s">
        <v>66</v>
      </c>
      <c r="I40" s="2" t="s">
        <v>66</v>
      </c>
      <c r="J40" s="2" t="s">
        <v>63</v>
      </c>
      <c r="K40" s="2" t="s">
        <v>66</v>
      </c>
      <c r="L40" s="2" t="s">
        <v>64</v>
      </c>
      <c r="M40" s="2" t="s">
        <v>63</v>
      </c>
      <c r="N40" s="2" t="s">
        <v>62</v>
      </c>
      <c r="O40" s="2" t="s">
        <v>75</v>
      </c>
      <c r="P40" s="2" t="s">
        <v>62</v>
      </c>
      <c r="Q40" s="2" t="s">
        <v>63</v>
      </c>
      <c r="R40" s="2" t="s">
        <v>64</v>
      </c>
      <c r="S40" s="2" t="s">
        <v>62</v>
      </c>
      <c r="T40" s="2" t="s">
        <v>63</v>
      </c>
      <c r="U40" s="2" t="s">
        <v>75</v>
      </c>
      <c r="V40" s="2" t="s">
        <v>62</v>
      </c>
      <c r="W40" s="2" t="s">
        <v>62</v>
      </c>
      <c r="X40" s="2" t="s">
        <v>62</v>
      </c>
      <c r="Y40" s="2" t="s">
        <v>66</v>
      </c>
      <c r="Z40" s="2" t="s">
        <v>64</v>
      </c>
      <c r="AA40" s="2" t="s">
        <v>63</v>
      </c>
      <c r="AB40" s="2" t="s">
        <v>75</v>
      </c>
      <c r="AC40" s="2" t="s">
        <v>64</v>
      </c>
      <c r="AD40" s="2" t="s">
        <v>63</v>
      </c>
      <c r="AE40" s="2" t="s">
        <v>63</v>
      </c>
      <c r="AF40" s="2" t="s">
        <v>64</v>
      </c>
      <c r="AG40" s="2" t="s">
        <v>75</v>
      </c>
      <c r="AH40" s="2" t="s">
        <v>63</v>
      </c>
      <c r="AI40" s="2" t="s">
        <v>65</v>
      </c>
      <c r="AJ40" s="2" t="s">
        <v>64</v>
      </c>
      <c r="AK40" s="2" t="s">
        <v>64</v>
      </c>
      <c r="AL40" s="2" t="s">
        <v>62</v>
      </c>
      <c r="AM40" s="2" t="s">
        <v>62</v>
      </c>
      <c r="AN40" s="2" t="s">
        <v>62</v>
      </c>
      <c r="AO40" s="2" t="s">
        <v>75</v>
      </c>
      <c r="AP40" s="2" t="s">
        <v>75</v>
      </c>
      <c r="AQ40" s="2" t="s">
        <v>62</v>
      </c>
      <c r="AR40" s="2" t="s">
        <v>75</v>
      </c>
      <c r="AS40" s="2" t="s">
        <v>75</v>
      </c>
      <c r="AT40" s="2" t="s">
        <v>75</v>
      </c>
      <c r="AU40" s="2" t="s">
        <v>75</v>
      </c>
      <c r="AV40" s="2" t="s">
        <v>75</v>
      </c>
      <c r="AW40" s="2" t="s">
        <v>63</v>
      </c>
      <c r="AX40" s="2" t="s">
        <v>62</v>
      </c>
      <c r="AY40" s="2" t="s">
        <v>62</v>
      </c>
      <c r="AZ40" s="2" t="s">
        <v>75</v>
      </c>
      <c r="BA40" s="2" t="s">
        <v>67</v>
      </c>
    </row>
    <row r="41" customFormat="false" ht="12.8" hidden="false" customHeight="false" outlineLevel="0" collapsed="false">
      <c r="A41" s="2" t="s">
        <v>177</v>
      </c>
      <c r="B41" s="2" t="s">
        <v>99</v>
      </c>
      <c r="C41" s="2" t="s">
        <v>58</v>
      </c>
      <c r="D41" s="2" t="s">
        <v>59</v>
      </c>
      <c r="E41" s="2" t="s">
        <v>73</v>
      </c>
      <c r="F41" s="2" t="s">
        <v>80</v>
      </c>
      <c r="G41" s="2" t="s">
        <v>63</v>
      </c>
      <c r="H41" s="2" t="s">
        <v>64</v>
      </c>
      <c r="I41" s="2" t="s">
        <v>64</v>
      </c>
      <c r="J41" s="2" t="s">
        <v>62</v>
      </c>
      <c r="K41" s="2" t="s">
        <v>62</v>
      </c>
      <c r="L41" s="2" t="s">
        <v>63</v>
      </c>
      <c r="M41" s="2" t="s">
        <v>63</v>
      </c>
      <c r="N41" s="2" t="s">
        <v>62</v>
      </c>
      <c r="O41" s="2" t="s">
        <v>62</v>
      </c>
      <c r="P41" s="2" t="s">
        <v>62</v>
      </c>
      <c r="Q41" s="2" t="s">
        <v>64</v>
      </c>
      <c r="R41" s="2" t="s">
        <v>64</v>
      </c>
      <c r="S41" s="2" t="s">
        <v>75</v>
      </c>
      <c r="T41" s="2" t="s">
        <v>63</v>
      </c>
      <c r="U41" s="2" t="s">
        <v>62</v>
      </c>
      <c r="V41" s="2" t="s">
        <v>62</v>
      </c>
      <c r="W41" s="2" t="s">
        <v>64</v>
      </c>
      <c r="X41" s="2" t="s">
        <v>62</v>
      </c>
      <c r="Y41" s="2" t="s">
        <v>64</v>
      </c>
      <c r="Z41" s="2" t="s">
        <v>63</v>
      </c>
      <c r="AA41" s="2" t="s">
        <v>65</v>
      </c>
      <c r="AB41" s="2" t="s">
        <v>65</v>
      </c>
      <c r="AC41" s="2" t="s">
        <v>65</v>
      </c>
      <c r="AD41" s="2" t="s">
        <v>65</v>
      </c>
      <c r="AE41" s="2" t="s">
        <v>63</v>
      </c>
      <c r="AF41" s="2" t="s">
        <v>63</v>
      </c>
      <c r="AG41" s="2" t="s">
        <v>65</v>
      </c>
      <c r="AH41" s="2" t="s">
        <v>66</v>
      </c>
      <c r="AI41" s="2" t="s">
        <v>64</v>
      </c>
      <c r="AJ41" s="2" t="s">
        <v>66</v>
      </c>
      <c r="AK41" s="2" t="s">
        <v>62</v>
      </c>
      <c r="AL41" s="2" t="s">
        <v>62</v>
      </c>
      <c r="AM41" s="2" t="s">
        <v>62</v>
      </c>
      <c r="AN41" s="2" t="s">
        <v>64</v>
      </c>
      <c r="AO41" s="2" t="s">
        <v>62</v>
      </c>
      <c r="AP41" s="2" t="s">
        <v>63</v>
      </c>
      <c r="AQ41" s="2" t="s">
        <v>62</v>
      </c>
      <c r="AR41" s="2" t="s">
        <v>62</v>
      </c>
      <c r="AS41" s="2" t="s">
        <v>62</v>
      </c>
      <c r="AT41" s="2" t="s">
        <v>62</v>
      </c>
      <c r="AU41" s="2" t="s">
        <v>64</v>
      </c>
      <c r="AV41" s="2" t="s">
        <v>62</v>
      </c>
      <c r="AW41" s="2" t="s">
        <v>64</v>
      </c>
      <c r="AX41" s="2" t="s">
        <v>62</v>
      </c>
      <c r="AY41" s="2" t="s">
        <v>62</v>
      </c>
      <c r="AZ41" s="2" t="s">
        <v>62</v>
      </c>
      <c r="BA41" s="2" t="s">
        <v>67</v>
      </c>
      <c r="BB41" s="3" t="s">
        <v>178</v>
      </c>
      <c r="BC41" s="2" t="s">
        <v>179</v>
      </c>
    </row>
    <row r="42" customFormat="false" ht="12.8" hidden="false" customHeight="false" outlineLevel="0" collapsed="false">
      <c r="A42" s="2" t="s">
        <v>180</v>
      </c>
      <c r="F42" s="2" t="s">
        <v>87</v>
      </c>
      <c r="G42" s="2" t="s">
        <v>62</v>
      </c>
      <c r="H42" s="2" t="s">
        <v>64</v>
      </c>
      <c r="I42" s="2" t="s">
        <v>64</v>
      </c>
      <c r="J42" s="2" t="s">
        <v>64</v>
      </c>
      <c r="K42" s="2" t="s">
        <v>66</v>
      </c>
      <c r="L42" s="2" t="s">
        <v>64</v>
      </c>
      <c r="M42" s="2" t="s">
        <v>66</v>
      </c>
      <c r="N42" s="2" t="s">
        <v>75</v>
      </c>
      <c r="O42" s="2" t="s">
        <v>75</v>
      </c>
      <c r="P42" s="2" t="s">
        <v>62</v>
      </c>
      <c r="Q42" s="2" t="s">
        <v>62</v>
      </c>
      <c r="R42" s="2" t="s">
        <v>64</v>
      </c>
      <c r="S42" s="2" t="s">
        <v>62</v>
      </c>
      <c r="T42" s="2" t="s">
        <v>62</v>
      </c>
      <c r="U42" s="2" t="s">
        <v>62</v>
      </c>
      <c r="V42" s="2" t="s">
        <v>62</v>
      </c>
      <c r="W42" s="2" t="s">
        <v>75</v>
      </c>
      <c r="X42" s="2" t="s">
        <v>75</v>
      </c>
      <c r="Y42" s="2" t="s">
        <v>66</v>
      </c>
      <c r="Z42" s="2" t="s">
        <v>64</v>
      </c>
      <c r="AA42" s="2" t="s">
        <v>65</v>
      </c>
      <c r="AB42" s="2" t="s">
        <v>75</v>
      </c>
      <c r="AC42" s="2" t="s">
        <v>64</v>
      </c>
      <c r="AD42" s="2" t="s">
        <v>65</v>
      </c>
      <c r="AE42" s="2" t="s">
        <v>75</v>
      </c>
      <c r="AF42" s="2" t="s">
        <v>66</v>
      </c>
      <c r="AG42" s="2" t="s">
        <v>65</v>
      </c>
      <c r="AH42" s="2" t="s">
        <v>66</v>
      </c>
      <c r="AI42" s="2" t="s">
        <v>65</v>
      </c>
      <c r="AJ42" s="2" t="s">
        <v>75</v>
      </c>
      <c r="AK42" s="2" t="s">
        <v>62</v>
      </c>
      <c r="AL42" s="2" t="s">
        <v>75</v>
      </c>
      <c r="AM42" s="2" t="s">
        <v>75</v>
      </c>
      <c r="AN42" s="2" t="s">
        <v>75</v>
      </c>
      <c r="AO42" s="2" t="s">
        <v>75</v>
      </c>
      <c r="AP42" s="2" t="s">
        <v>62</v>
      </c>
      <c r="AQ42" s="2" t="s">
        <v>64</v>
      </c>
      <c r="AR42" s="2" t="s">
        <v>75</v>
      </c>
      <c r="AS42" s="2" t="s">
        <v>75</v>
      </c>
      <c r="AT42" s="2" t="s">
        <v>75</v>
      </c>
      <c r="AU42" s="2" t="s">
        <v>63</v>
      </c>
      <c r="AV42" s="2" t="s">
        <v>64</v>
      </c>
      <c r="AW42" s="2" t="s">
        <v>66</v>
      </c>
      <c r="AX42" s="2" t="s">
        <v>75</v>
      </c>
      <c r="AY42" s="2" t="s">
        <v>75</v>
      </c>
      <c r="AZ42" s="2" t="s">
        <v>62</v>
      </c>
      <c r="BA42" s="2" t="s">
        <v>67</v>
      </c>
      <c r="BC42" s="2" t="s">
        <v>181</v>
      </c>
    </row>
    <row r="43" customFormat="false" ht="12.8" hidden="false" customHeight="false" outlineLevel="0" collapsed="false">
      <c r="A43" s="2" t="s">
        <v>182</v>
      </c>
      <c r="B43" s="2" t="s">
        <v>105</v>
      </c>
      <c r="C43" s="2" t="s">
        <v>71</v>
      </c>
      <c r="D43" s="2" t="s">
        <v>72</v>
      </c>
      <c r="E43" s="2" t="s">
        <v>73</v>
      </c>
      <c r="F43" s="2" t="s">
        <v>83</v>
      </c>
      <c r="G43" s="2" t="s">
        <v>62</v>
      </c>
      <c r="H43" s="2" t="s">
        <v>64</v>
      </c>
      <c r="I43" s="2" t="s">
        <v>64</v>
      </c>
      <c r="J43" s="2" t="s">
        <v>63</v>
      </c>
      <c r="K43" s="2" t="s">
        <v>63</v>
      </c>
      <c r="L43" s="2" t="s">
        <v>62</v>
      </c>
      <c r="M43" s="2" t="s">
        <v>64</v>
      </c>
      <c r="N43" s="2" t="s">
        <v>62</v>
      </c>
      <c r="O43" s="2" t="s">
        <v>62</v>
      </c>
      <c r="P43" s="2" t="s">
        <v>62</v>
      </c>
      <c r="Q43" s="2" t="s">
        <v>75</v>
      </c>
      <c r="R43" s="2" t="s">
        <v>66</v>
      </c>
      <c r="S43" s="2" t="s">
        <v>62</v>
      </c>
      <c r="T43" s="2" t="s">
        <v>63</v>
      </c>
      <c r="U43" s="2" t="s">
        <v>62</v>
      </c>
      <c r="V43" s="2" t="s">
        <v>62</v>
      </c>
      <c r="W43" s="2" t="s">
        <v>63</v>
      </c>
      <c r="X43" s="2" t="s">
        <v>62</v>
      </c>
      <c r="Y43" s="2" t="s">
        <v>66</v>
      </c>
      <c r="Z43" s="2" t="s">
        <v>64</v>
      </c>
      <c r="AA43" s="2" t="s">
        <v>64</v>
      </c>
      <c r="AB43" s="2" t="s">
        <v>75</v>
      </c>
      <c r="AC43" s="2" t="s">
        <v>63</v>
      </c>
      <c r="AD43" s="2" t="s">
        <v>63</v>
      </c>
      <c r="AE43" s="2" t="s">
        <v>65</v>
      </c>
      <c r="AF43" s="2" t="s">
        <v>64</v>
      </c>
      <c r="AG43" s="2" t="s">
        <v>65</v>
      </c>
      <c r="AH43" s="2" t="s">
        <v>63</v>
      </c>
      <c r="AI43" s="2" t="s">
        <v>65</v>
      </c>
      <c r="AJ43" s="2" t="s">
        <v>65</v>
      </c>
      <c r="AK43" s="2" t="s">
        <v>62</v>
      </c>
      <c r="AL43" s="2" t="s">
        <v>62</v>
      </c>
      <c r="AM43" s="2" t="s">
        <v>63</v>
      </c>
      <c r="AN43" s="2" t="s">
        <v>63</v>
      </c>
      <c r="AO43" s="2" t="s">
        <v>62</v>
      </c>
      <c r="AP43" s="2" t="s">
        <v>90</v>
      </c>
      <c r="AQ43" s="2" t="s">
        <v>64</v>
      </c>
      <c r="AR43" s="2" t="s">
        <v>62</v>
      </c>
      <c r="AS43" s="2" t="s">
        <v>63</v>
      </c>
      <c r="AT43" s="2" t="s">
        <v>63</v>
      </c>
      <c r="AU43" s="2" t="s">
        <v>63</v>
      </c>
      <c r="AV43" s="2" t="s">
        <v>90</v>
      </c>
      <c r="AW43" s="2" t="s">
        <v>62</v>
      </c>
      <c r="AX43" s="2" t="s">
        <v>63</v>
      </c>
      <c r="AY43" s="2" t="s">
        <v>62</v>
      </c>
      <c r="AZ43" s="2" t="s">
        <v>75</v>
      </c>
      <c r="BA43" s="2" t="s">
        <v>67</v>
      </c>
    </row>
    <row r="44" customFormat="false" ht="12.8" hidden="false" customHeight="false" outlineLevel="0" collapsed="false">
      <c r="A44" s="2" t="s">
        <v>183</v>
      </c>
      <c r="B44" s="2" t="s">
        <v>95</v>
      </c>
      <c r="C44" s="2" t="s">
        <v>58</v>
      </c>
      <c r="D44" s="2" t="s">
        <v>59</v>
      </c>
      <c r="E44" s="2" t="s">
        <v>110</v>
      </c>
      <c r="F44" s="2" t="s">
        <v>61</v>
      </c>
      <c r="G44" s="2" t="s">
        <v>63</v>
      </c>
      <c r="H44" s="2" t="s">
        <v>62</v>
      </c>
      <c r="I44" s="2" t="s">
        <v>62</v>
      </c>
      <c r="J44" s="2" t="s">
        <v>75</v>
      </c>
      <c r="K44" s="2" t="s">
        <v>75</v>
      </c>
      <c r="L44" s="2" t="s">
        <v>64</v>
      </c>
      <c r="M44" s="2" t="s">
        <v>62</v>
      </c>
      <c r="N44" s="2" t="s">
        <v>75</v>
      </c>
      <c r="O44" s="2" t="s">
        <v>63</v>
      </c>
      <c r="P44" s="2" t="s">
        <v>62</v>
      </c>
      <c r="Q44" s="2" t="s">
        <v>66</v>
      </c>
      <c r="R44" s="2" t="s">
        <v>63</v>
      </c>
      <c r="S44" s="2" t="s">
        <v>62</v>
      </c>
      <c r="T44" s="2" t="s">
        <v>63</v>
      </c>
      <c r="U44" s="2" t="s">
        <v>62</v>
      </c>
      <c r="V44" s="2" t="s">
        <v>75</v>
      </c>
      <c r="W44" s="2" t="s">
        <v>62</v>
      </c>
      <c r="X44" s="2" t="s">
        <v>62</v>
      </c>
      <c r="Y44" s="2" t="s">
        <v>64</v>
      </c>
      <c r="Z44" s="2" t="s">
        <v>66</v>
      </c>
      <c r="AA44" s="2" t="s">
        <v>75</v>
      </c>
      <c r="AB44" s="2" t="s">
        <v>65</v>
      </c>
      <c r="AC44" s="2" t="s">
        <v>66</v>
      </c>
      <c r="AD44" s="2" t="s">
        <v>75</v>
      </c>
      <c r="AE44" s="2" t="s">
        <v>66</v>
      </c>
      <c r="AF44" s="2" t="s">
        <v>63</v>
      </c>
      <c r="AG44" s="2" t="s">
        <v>75</v>
      </c>
      <c r="AH44" s="2" t="s">
        <v>75</v>
      </c>
      <c r="AI44" s="2" t="s">
        <v>63</v>
      </c>
      <c r="AJ44" s="2" t="s">
        <v>66</v>
      </c>
      <c r="AK44" s="2" t="s">
        <v>62</v>
      </c>
      <c r="AL44" s="2" t="s">
        <v>75</v>
      </c>
      <c r="AM44" s="2" t="s">
        <v>62</v>
      </c>
      <c r="AN44" s="2" t="s">
        <v>62</v>
      </c>
      <c r="AO44" s="2" t="s">
        <v>75</v>
      </c>
      <c r="AP44" s="2" t="s">
        <v>75</v>
      </c>
      <c r="AQ44" s="2" t="s">
        <v>62</v>
      </c>
      <c r="AR44" s="2" t="s">
        <v>75</v>
      </c>
      <c r="AS44" s="2" t="s">
        <v>75</v>
      </c>
      <c r="AT44" s="2" t="s">
        <v>75</v>
      </c>
      <c r="AU44" s="2" t="s">
        <v>63</v>
      </c>
      <c r="AV44" s="2" t="s">
        <v>62</v>
      </c>
      <c r="AW44" s="2" t="s">
        <v>64</v>
      </c>
      <c r="AX44" s="2" t="s">
        <v>62</v>
      </c>
      <c r="AY44" s="2" t="s">
        <v>62</v>
      </c>
      <c r="AZ44" s="2" t="s">
        <v>62</v>
      </c>
      <c r="BA44" s="2" t="s">
        <v>67</v>
      </c>
    </row>
    <row r="45" customFormat="false" ht="12.8" hidden="false" customHeight="false" outlineLevel="0" collapsed="false">
      <c r="A45" s="2" t="s">
        <v>184</v>
      </c>
      <c r="B45" s="2" t="s">
        <v>149</v>
      </c>
      <c r="C45" s="2" t="s">
        <v>71</v>
      </c>
      <c r="D45" s="2" t="s">
        <v>72</v>
      </c>
      <c r="E45" s="2" t="s">
        <v>73</v>
      </c>
      <c r="F45" s="2" t="s">
        <v>115</v>
      </c>
      <c r="G45" s="2" t="s">
        <v>64</v>
      </c>
      <c r="H45" s="2" t="s">
        <v>66</v>
      </c>
      <c r="I45" s="2" t="s">
        <v>63</v>
      </c>
      <c r="J45" s="2" t="s">
        <v>64</v>
      </c>
      <c r="K45" s="2" t="s">
        <v>66</v>
      </c>
      <c r="L45" s="2" t="s">
        <v>62</v>
      </c>
      <c r="M45" s="2" t="s">
        <v>64</v>
      </c>
      <c r="N45" s="2" t="s">
        <v>75</v>
      </c>
      <c r="O45" s="2" t="s">
        <v>75</v>
      </c>
      <c r="P45" s="2" t="s">
        <v>62</v>
      </c>
      <c r="Q45" s="2" t="s">
        <v>75</v>
      </c>
      <c r="R45" s="2" t="s">
        <v>63</v>
      </c>
      <c r="S45" s="2" t="s">
        <v>75</v>
      </c>
      <c r="T45" s="2" t="s">
        <v>75</v>
      </c>
      <c r="U45" s="2" t="s">
        <v>75</v>
      </c>
      <c r="V45" s="2" t="s">
        <v>75</v>
      </c>
      <c r="W45" s="2" t="s">
        <v>66</v>
      </c>
      <c r="X45" s="2" t="s">
        <v>62</v>
      </c>
      <c r="Y45" s="2" t="s">
        <v>66</v>
      </c>
      <c r="Z45" s="2" t="s">
        <v>64</v>
      </c>
      <c r="AA45" s="2" t="s">
        <v>66</v>
      </c>
      <c r="AB45" s="2" t="s">
        <v>63</v>
      </c>
      <c r="AC45" s="2" t="s">
        <v>66</v>
      </c>
      <c r="AD45" s="2" t="s">
        <v>63</v>
      </c>
      <c r="AE45" s="2" t="s">
        <v>63</v>
      </c>
      <c r="AF45" s="2" t="s">
        <v>66</v>
      </c>
      <c r="AG45" s="2" t="s">
        <v>65</v>
      </c>
      <c r="AH45" s="2" t="s">
        <v>65</v>
      </c>
      <c r="AI45" s="2" t="s">
        <v>65</v>
      </c>
      <c r="AJ45" s="2" t="s">
        <v>66</v>
      </c>
      <c r="AK45" s="2" t="s">
        <v>66</v>
      </c>
      <c r="AL45" s="2" t="s">
        <v>62</v>
      </c>
      <c r="AM45" s="2" t="s">
        <v>75</v>
      </c>
      <c r="AN45" s="2" t="s">
        <v>75</v>
      </c>
      <c r="AO45" s="2" t="s">
        <v>75</v>
      </c>
      <c r="AP45" s="2" t="s">
        <v>75</v>
      </c>
      <c r="AQ45" s="2" t="s">
        <v>90</v>
      </c>
      <c r="AR45" s="2" t="s">
        <v>75</v>
      </c>
      <c r="AS45" s="2" t="s">
        <v>75</v>
      </c>
      <c r="AT45" s="2" t="s">
        <v>75</v>
      </c>
      <c r="AU45" s="2" t="s">
        <v>62</v>
      </c>
      <c r="AV45" s="2" t="s">
        <v>63</v>
      </c>
      <c r="AW45" s="2" t="s">
        <v>75</v>
      </c>
      <c r="AX45" s="2" t="s">
        <v>63</v>
      </c>
      <c r="AY45" s="2" t="s">
        <v>75</v>
      </c>
      <c r="AZ45" s="2" t="s">
        <v>75</v>
      </c>
      <c r="BA45" s="2" t="s">
        <v>67</v>
      </c>
      <c r="BB45" s="3" t="s">
        <v>185</v>
      </c>
      <c r="BC45" s="3" t="s">
        <v>186</v>
      </c>
    </row>
    <row r="46" customFormat="false" ht="12.8" hidden="false" customHeight="false" outlineLevel="0" collapsed="false">
      <c r="A46" s="2" t="s">
        <v>187</v>
      </c>
      <c r="B46" s="2" t="s">
        <v>89</v>
      </c>
      <c r="C46" s="2" t="s">
        <v>58</v>
      </c>
      <c r="D46" s="2" t="s">
        <v>59</v>
      </c>
      <c r="E46" s="2" t="s">
        <v>188</v>
      </c>
      <c r="F46" s="2" t="s">
        <v>115</v>
      </c>
      <c r="G46" s="2" t="s">
        <v>66</v>
      </c>
      <c r="H46" s="2" t="s">
        <v>64</v>
      </c>
      <c r="I46" s="2" t="s">
        <v>63</v>
      </c>
      <c r="J46" s="2" t="s">
        <v>62</v>
      </c>
      <c r="K46" s="2" t="s">
        <v>63</v>
      </c>
      <c r="L46" s="2" t="s">
        <v>62</v>
      </c>
      <c r="M46" s="2" t="s">
        <v>64</v>
      </c>
      <c r="N46" s="2" t="s">
        <v>62</v>
      </c>
      <c r="O46" s="2" t="s">
        <v>62</v>
      </c>
      <c r="P46" s="2" t="s">
        <v>62</v>
      </c>
      <c r="Q46" s="2" t="s">
        <v>62</v>
      </c>
      <c r="R46" s="2" t="s">
        <v>62</v>
      </c>
      <c r="S46" s="2" t="s">
        <v>62</v>
      </c>
      <c r="T46" s="2" t="s">
        <v>75</v>
      </c>
      <c r="U46" s="2" t="s">
        <v>75</v>
      </c>
      <c r="V46" s="2" t="s">
        <v>75</v>
      </c>
      <c r="W46" s="2" t="s">
        <v>62</v>
      </c>
      <c r="X46" s="2" t="s">
        <v>62</v>
      </c>
      <c r="Y46" s="2" t="s">
        <v>66</v>
      </c>
      <c r="Z46" s="2" t="s">
        <v>64</v>
      </c>
      <c r="AA46" s="2" t="s">
        <v>64</v>
      </c>
      <c r="AB46" s="2" t="s">
        <v>65</v>
      </c>
      <c r="AC46" s="2" t="s">
        <v>63</v>
      </c>
      <c r="AD46" s="2" t="s">
        <v>65</v>
      </c>
      <c r="AE46" s="2" t="s">
        <v>64</v>
      </c>
      <c r="AF46" s="2" t="s">
        <v>64</v>
      </c>
      <c r="AG46" s="2" t="s">
        <v>75</v>
      </c>
      <c r="AH46" s="2" t="s">
        <v>63</v>
      </c>
      <c r="AI46" s="2" t="s">
        <v>65</v>
      </c>
      <c r="AJ46" s="2" t="s">
        <v>64</v>
      </c>
      <c r="AK46" s="2" t="s">
        <v>62</v>
      </c>
      <c r="AL46" s="2" t="s">
        <v>75</v>
      </c>
      <c r="AM46" s="2" t="s">
        <v>63</v>
      </c>
      <c r="AN46" s="2" t="s">
        <v>62</v>
      </c>
      <c r="AO46" s="2" t="s">
        <v>62</v>
      </c>
      <c r="AP46" s="2" t="s">
        <v>62</v>
      </c>
      <c r="AQ46" s="2" t="s">
        <v>62</v>
      </c>
      <c r="AR46" s="2" t="s">
        <v>75</v>
      </c>
      <c r="AS46" s="2" t="s">
        <v>62</v>
      </c>
      <c r="AT46" s="2" t="s">
        <v>75</v>
      </c>
      <c r="AU46" s="2" t="s">
        <v>63</v>
      </c>
      <c r="AV46" s="2" t="s">
        <v>63</v>
      </c>
      <c r="AW46" s="2" t="s">
        <v>62</v>
      </c>
      <c r="AX46" s="2" t="s">
        <v>62</v>
      </c>
      <c r="AY46" s="2" t="s">
        <v>75</v>
      </c>
      <c r="AZ46" s="2" t="s">
        <v>75</v>
      </c>
      <c r="BA46" s="2" t="s">
        <v>67</v>
      </c>
    </row>
    <row r="47" customFormat="false" ht="12.8" hidden="false" customHeight="false" outlineLevel="0" collapsed="false">
      <c r="A47" s="2" t="s">
        <v>189</v>
      </c>
      <c r="B47" s="2" t="s">
        <v>129</v>
      </c>
      <c r="C47" s="2" t="s">
        <v>71</v>
      </c>
      <c r="D47" s="2" t="s">
        <v>59</v>
      </c>
      <c r="E47" s="2" t="s">
        <v>73</v>
      </c>
      <c r="F47" s="2" t="s">
        <v>61</v>
      </c>
      <c r="G47" s="2" t="s">
        <v>64</v>
      </c>
      <c r="H47" s="2" t="s">
        <v>64</v>
      </c>
      <c r="I47" s="2" t="s">
        <v>62</v>
      </c>
      <c r="J47" s="2" t="s">
        <v>62</v>
      </c>
      <c r="K47" s="2" t="s">
        <v>62</v>
      </c>
      <c r="L47" s="2" t="s">
        <v>63</v>
      </c>
      <c r="M47" s="2" t="s">
        <v>63</v>
      </c>
      <c r="N47" s="2" t="s">
        <v>62</v>
      </c>
      <c r="O47" s="2" t="s">
        <v>75</v>
      </c>
      <c r="P47" s="2" t="s">
        <v>75</v>
      </c>
      <c r="Q47" s="2" t="s">
        <v>66</v>
      </c>
      <c r="R47" s="2" t="s">
        <v>62</v>
      </c>
      <c r="S47" s="2" t="s">
        <v>75</v>
      </c>
      <c r="T47" s="2" t="s">
        <v>64</v>
      </c>
      <c r="U47" s="2" t="s">
        <v>75</v>
      </c>
      <c r="V47" s="2" t="s">
        <v>75</v>
      </c>
      <c r="W47" s="2" t="s">
        <v>64</v>
      </c>
      <c r="X47" s="2" t="s">
        <v>62</v>
      </c>
      <c r="Y47" s="2" t="s">
        <v>66</v>
      </c>
      <c r="Z47" s="2" t="s">
        <v>63</v>
      </c>
      <c r="AA47" s="2" t="s">
        <v>66</v>
      </c>
      <c r="AB47" s="2" t="s">
        <v>63</v>
      </c>
      <c r="AC47" s="2" t="s">
        <v>65</v>
      </c>
      <c r="AD47" s="2" t="s">
        <v>75</v>
      </c>
      <c r="AE47" s="2" t="s">
        <v>64</v>
      </c>
      <c r="AF47" s="2" t="s">
        <v>64</v>
      </c>
      <c r="AG47" s="2" t="s">
        <v>64</v>
      </c>
      <c r="AH47" s="2" t="s">
        <v>66</v>
      </c>
      <c r="AI47" s="2" t="s">
        <v>66</v>
      </c>
      <c r="AJ47" s="2" t="s">
        <v>66</v>
      </c>
      <c r="AK47" s="2" t="s">
        <v>63</v>
      </c>
      <c r="AL47" s="2" t="s">
        <v>62</v>
      </c>
      <c r="AM47" s="2" t="s">
        <v>62</v>
      </c>
      <c r="AN47" s="2" t="s">
        <v>63</v>
      </c>
      <c r="AO47" s="2" t="s">
        <v>62</v>
      </c>
      <c r="AP47" s="2" t="s">
        <v>62</v>
      </c>
      <c r="AQ47" s="2" t="s">
        <v>75</v>
      </c>
      <c r="AR47" s="2" t="s">
        <v>62</v>
      </c>
      <c r="AS47" s="2" t="s">
        <v>62</v>
      </c>
      <c r="AT47" s="2" t="s">
        <v>75</v>
      </c>
      <c r="AU47" s="2" t="s">
        <v>75</v>
      </c>
      <c r="AV47" s="2" t="s">
        <v>64</v>
      </c>
      <c r="AW47" s="2" t="s">
        <v>64</v>
      </c>
      <c r="AX47" s="2" t="s">
        <v>75</v>
      </c>
      <c r="AY47" s="2" t="s">
        <v>75</v>
      </c>
      <c r="AZ47" s="2" t="s">
        <v>62</v>
      </c>
      <c r="BA47" s="2" t="s">
        <v>67</v>
      </c>
      <c r="BB47" s="2" t="s">
        <v>190</v>
      </c>
    </row>
    <row r="48" customFormat="false" ht="12.8" hidden="false" customHeight="false" outlineLevel="0" collapsed="false">
      <c r="A48" s="2" t="s">
        <v>191</v>
      </c>
      <c r="B48" s="2" t="s">
        <v>70</v>
      </c>
      <c r="C48" s="2" t="s">
        <v>71</v>
      </c>
      <c r="D48" s="2" t="s">
        <v>72</v>
      </c>
      <c r="E48" s="2" t="s">
        <v>73</v>
      </c>
      <c r="F48" s="2" t="s">
        <v>139</v>
      </c>
      <c r="G48" s="2" t="s">
        <v>66</v>
      </c>
      <c r="H48" s="2" t="s">
        <v>64</v>
      </c>
      <c r="I48" s="2" t="s">
        <v>62</v>
      </c>
      <c r="J48" s="2" t="s">
        <v>66</v>
      </c>
      <c r="K48" s="2" t="s">
        <v>66</v>
      </c>
      <c r="L48" s="2" t="s">
        <v>66</v>
      </c>
      <c r="M48" s="2" t="s">
        <v>66</v>
      </c>
      <c r="N48" s="2" t="s">
        <v>64</v>
      </c>
      <c r="O48" s="2" t="s">
        <v>75</v>
      </c>
      <c r="P48" s="2" t="s">
        <v>75</v>
      </c>
      <c r="Q48" s="2" t="s">
        <v>66</v>
      </c>
      <c r="R48" s="2" t="s">
        <v>66</v>
      </c>
      <c r="S48" s="2" t="s">
        <v>64</v>
      </c>
      <c r="T48" s="2" t="s">
        <v>75</v>
      </c>
      <c r="U48" s="2" t="s">
        <v>63</v>
      </c>
      <c r="V48" s="2" t="s">
        <v>75</v>
      </c>
      <c r="W48" s="2" t="s">
        <v>75</v>
      </c>
      <c r="X48" s="2" t="s">
        <v>75</v>
      </c>
      <c r="Y48" s="2" t="s">
        <v>66</v>
      </c>
      <c r="Z48" s="2" t="s">
        <v>63</v>
      </c>
      <c r="AA48" s="2" t="s">
        <v>66</v>
      </c>
      <c r="AB48" s="2" t="s">
        <v>64</v>
      </c>
      <c r="AC48" s="2" t="s">
        <v>66</v>
      </c>
      <c r="AD48" s="2" t="s">
        <v>64</v>
      </c>
      <c r="AE48" s="2" t="s">
        <v>64</v>
      </c>
      <c r="AF48" s="2" t="s">
        <v>66</v>
      </c>
      <c r="AG48" s="2" t="s">
        <v>75</v>
      </c>
      <c r="AH48" s="2" t="s">
        <v>75</v>
      </c>
      <c r="AI48" s="2" t="s">
        <v>75</v>
      </c>
      <c r="AJ48" s="2" t="s">
        <v>75</v>
      </c>
      <c r="AK48" s="2" t="s">
        <v>75</v>
      </c>
      <c r="AL48" s="2" t="s">
        <v>64</v>
      </c>
      <c r="AM48" s="2" t="s">
        <v>62</v>
      </c>
      <c r="AN48" s="2" t="s">
        <v>62</v>
      </c>
      <c r="AO48" s="2" t="s">
        <v>75</v>
      </c>
      <c r="AP48" s="2" t="s">
        <v>62</v>
      </c>
      <c r="AQ48" s="2" t="s">
        <v>75</v>
      </c>
      <c r="AR48" s="2" t="s">
        <v>75</v>
      </c>
      <c r="AS48" s="2" t="s">
        <v>62</v>
      </c>
      <c r="AT48" s="2" t="s">
        <v>62</v>
      </c>
      <c r="AU48" s="2" t="s">
        <v>64</v>
      </c>
      <c r="AV48" s="2" t="s">
        <v>75</v>
      </c>
      <c r="AW48" s="2" t="s">
        <v>90</v>
      </c>
      <c r="AX48" s="2" t="s">
        <v>66</v>
      </c>
      <c r="AY48" s="2" t="s">
        <v>75</v>
      </c>
      <c r="AZ48" s="2" t="s">
        <v>75</v>
      </c>
      <c r="BA48" s="2" t="s">
        <v>67</v>
      </c>
      <c r="BB48" s="2" t="s">
        <v>192</v>
      </c>
      <c r="BC48" s="2" t="s">
        <v>166</v>
      </c>
      <c r="BD48" s="2" t="s">
        <v>166</v>
      </c>
    </row>
    <row r="49" customFormat="false" ht="12.8" hidden="false" customHeight="false" outlineLevel="0" collapsed="false">
      <c r="A49" s="2" t="s">
        <v>193</v>
      </c>
      <c r="B49" s="2" t="s">
        <v>89</v>
      </c>
      <c r="C49" s="2" t="s">
        <v>58</v>
      </c>
      <c r="D49" s="2" t="s">
        <v>59</v>
      </c>
      <c r="E49" s="2" t="s">
        <v>73</v>
      </c>
      <c r="F49" s="2" t="s">
        <v>87</v>
      </c>
      <c r="G49" s="2" t="s">
        <v>64</v>
      </c>
      <c r="H49" s="2" t="s">
        <v>62</v>
      </c>
      <c r="I49" s="2" t="s">
        <v>62</v>
      </c>
      <c r="J49" s="2" t="s">
        <v>64</v>
      </c>
      <c r="K49" s="2" t="s">
        <v>64</v>
      </c>
      <c r="L49" s="2" t="s">
        <v>62</v>
      </c>
      <c r="M49" s="2" t="s">
        <v>62</v>
      </c>
      <c r="N49" s="2" t="s">
        <v>75</v>
      </c>
      <c r="O49" s="2" t="s">
        <v>75</v>
      </c>
      <c r="P49" s="2" t="s">
        <v>75</v>
      </c>
      <c r="Q49" s="2" t="s">
        <v>64</v>
      </c>
      <c r="R49" s="2" t="s">
        <v>62</v>
      </c>
      <c r="S49" s="2" t="s">
        <v>75</v>
      </c>
      <c r="T49" s="2" t="s">
        <v>62</v>
      </c>
      <c r="U49" s="2" t="s">
        <v>75</v>
      </c>
      <c r="V49" s="2" t="s">
        <v>75</v>
      </c>
      <c r="W49" s="2" t="s">
        <v>64</v>
      </c>
      <c r="X49" s="2" t="s">
        <v>75</v>
      </c>
      <c r="Y49" s="2" t="s">
        <v>66</v>
      </c>
      <c r="Z49" s="2" t="s">
        <v>64</v>
      </c>
      <c r="AA49" s="2" t="s">
        <v>64</v>
      </c>
      <c r="AB49" s="2" t="s">
        <v>75</v>
      </c>
      <c r="AC49" s="2" t="s">
        <v>75</v>
      </c>
      <c r="AD49" s="2" t="s">
        <v>75</v>
      </c>
      <c r="AE49" s="2" t="s">
        <v>75</v>
      </c>
      <c r="AF49" s="2" t="s">
        <v>64</v>
      </c>
      <c r="AG49" s="2" t="s">
        <v>75</v>
      </c>
      <c r="AH49" s="2" t="s">
        <v>65</v>
      </c>
      <c r="AI49" s="2" t="s">
        <v>75</v>
      </c>
      <c r="AJ49" s="2" t="s">
        <v>75</v>
      </c>
      <c r="AK49" s="2" t="s">
        <v>62</v>
      </c>
      <c r="AL49" s="2" t="s">
        <v>75</v>
      </c>
      <c r="AM49" s="2" t="s">
        <v>66</v>
      </c>
      <c r="AN49" s="2" t="s">
        <v>75</v>
      </c>
      <c r="AO49" s="2" t="s">
        <v>75</v>
      </c>
      <c r="AP49" s="2" t="s">
        <v>75</v>
      </c>
      <c r="AQ49" s="2" t="s">
        <v>62</v>
      </c>
      <c r="AR49" s="2" t="s">
        <v>75</v>
      </c>
      <c r="AS49" s="2" t="s">
        <v>75</v>
      </c>
      <c r="AT49" s="2" t="s">
        <v>75</v>
      </c>
      <c r="AU49" s="2" t="s">
        <v>62</v>
      </c>
      <c r="AV49" s="2" t="s">
        <v>64</v>
      </c>
      <c r="AW49" s="2" t="s">
        <v>64</v>
      </c>
      <c r="AX49" s="2" t="s">
        <v>62</v>
      </c>
      <c r="AY49" s="2" t="s">
        <v>75</v>
      </c>
      <c r="AZ49" s="2" t="s">
        <v>75</v>
      </c>
      <c r="BA49" s="2" t="s">
        <v>67</v>
      </c>
      <c r="BD49" s="2" t="s">
        <v>194</v>
      </c>
    </row>
    <row r="50" customFormat="false" ht="12.8" hidden="false" customHeight="false" outlineLevel="0" collapsed="false">
      <c r="A50" s="2" t="s">
        <v>195</v>
      </c>
      <c r="B50" s="2" t="s">
        <v>105</v>
      </c>
      <c r="C50" s="2" t="s">
        <v>71</v>
      </c>
      <c r="D50" s="2" t="s">
        <v>59</v>
      </c>
      <c r="E50" s="2" t="s">
        <v>60</v>
      </c>
      <c r="F50" s="2" t="s">
        <v>74</v>
      </c>
      <c r="G50" s="2" t="s">
        <v>66</v>
      </c>
      <c r="H50" s="2" t="s">
        <v>64</v>
      </c>
      <c r="I50" s="2" t="s">
        <v>64</v>
      </c>
      <c r="J50" s="2" t="s">
        <v>64</v>
      </c>
      <c r="K50" s="2" t="s">
        <v>63</v>
      </c>
      <c r="L50" s="2" t="s">
        <v>66</v>
      </c>
      <c r="M50" s="2" t="s">
        <v>62</v>
      </c>
      <c r="N50" s="2" t="s">
        <v>62</v>
      </c>
      <c r="O50" s="2" t="s">
        <v>75</v>
      </c>
      <c r="P50" s="2" t="s">
        <v>62</v>
      </c>
      <c r="Q50" s="2" t="s">
        <v>62</v>
      </c>
      <c r="R50" s="2" t="s">
        <v>64</v>
      </c>
      <c r="S50" s="2" t="s">
        <v>63</v>
      </c>
      <c r="T50" s="2" t="s">
        <v>64</v>
      </c>
      <c r="U50" s="2" t="s">
        <v>62</v>
      </c>
      <c r="V50" s="2" t="s">
        <v>75</v>
      </c>
      <c r="W50" s="2" t="s">
        <v>63</v>
      </c>
      <c r="X50" s="2" t="s">
        <v>64</v>
      </c>
      <c r="Y50" s="2" t="s">
        <v>63</v>
      </c>
      <c r="Z50" s="2" t="s">
        <v>63</v>
      </c>
      <c r="AA50" s="2" t="s">
        <v>65</v>
      </c>
      <c r="AB50" s="2" t="s">
        <v>66</v>
      </c>
      <c r="AC50" s="2" t="s">
        <v>64</v>
      </c>
      <c r="AD50" s="2" t="s">
        <v>75</v>
      </c>
      <c r="AE50" s="2" t="s">
        <v>66</v>
      </c>
      <c r="AF50" s="2" t="s">
        <v>64</v>
      </c>
      <c r="AG50" s="2" t="s">
        <v>64</v>
      </c>
      <c r="AH50" s="2" t="s">
        <v>66</v>
      </c>
      <c r="AI50" s="2" t="s">
        <v>66</v>
      </c>
      <c r="AJ50" s="2" t="s">
        <v>64</v>
      </c>
      <c r="AK50" s="2" t="s">
        <v>62</v>
      </c>
      <c r="AL50" s="2" t="s">
        <v>62</v>
      </c>
      <c r="AM50" s="2" t="s">
        <v>62</v>
      </c>
      <c r="AN50" s="2" t="s">
        <v>62</v>
      </c>
      <c r="AO50" s="2" t="s">
        <v>62</v>
      </c>
      <c r="AP50" s="2" t="s">
        <v>62</v>
      </c>
      <c r="AQ50" s="2" t="s">
        <v>62</v>
      </c>
      <c r="AR50" s="2" t="s">
        <v>75</v>
      </c>
      <c r="AS50" s="2" t="s">
        <v>75</v>
      </c>
      <c r="AT50" s="2" t="s">
        <v>75</v>
      </c>
      <c r="AU50" s="2" t="s">
        <v>62</v>
      </c>
      <c r="AV50" s="2" t="s">
        <v>64</v>
      </c>
      <c r="AW50" s="2" t="s">
        <v>64</v>
      </c>
      <c r="AX50" s="2" t="s">
        <v>62</v>
      </c>
      <c r="AY50" s="2" t="s">
        <v>62</v>
      </c>
      <c r="AZ50" s="2" t="s">
        <v>63</v>
      </c>
      <c r="BA50" s="2" t="s">
        <v>67</v>
      </c>
    </row>
    <row r="51" customFormat="false" ht="12.8" hidden="false" customHeight="false" outlineLevel="0" collapsed="false">
      <c r="A51" s="2" t="s">
        <v>196</v>
      </c>
      <c r="F51" s="2" t="s">
        <v>87</v>
      </c>
      <c r="G51" s="2" t="s">
        <v>64</v>
      </c>
      <c r="H51" s="2" t="s">
        <v>63</v>
      </c>
      <c r="I51" s="2" t="s">
        <v>64</v>
      </c>
      <c r="J51" s="2" t="s">
        <v>64</v>
      </c>
      <c r="K51" s="2" t="s">
        <v>63</v>
      </c>
      <c r="L51" s="2" t="s">
        <v>64</v>
      </c>
      <c r="M51" s="2" t="s">
        <v>64</v>
      </c>
      <c r="N51" s="2" t="s">
        <v>62</v>
      </c>
      <c r="O51" s="2" t="s">
        <v>75</v>
      </c>
      <c r="P51" s="2" t="s">
        <v>75</v>
      </c>
      <c r="Q51" s="2" t="s">
        <v>64</v>
      </c>
      <c r="R51" s="2" t="s">
        <v>64</v>
      </c>
      <c r="S51" s="2" t="s">
        <v>62</v>
      </c>
      <c r="T51" s="2" t="s">
        <v>63</v>
      </c>
      <c r="U51" s="2" t="s">
        <v>62</v>
      </c>
      <c r="V51" s="2" t="s">
        <v>75</v>
      </c>
      <c r="W51" s="2" t="s">
        <v>75</v>
      </c>
      <c r="X51" s="2" t="s">
        <v>75</v>
      </c>
      <c r="Y51" s="2" t="s">
        <v>66</v>
      </c>
      <c r="Z51" s="2" t="s">
        <v>66</v>
      </c>
      <c r="AA51" s="2" t="s">
        <v>66</v>
      </c>
      <c r="AB51" s="2" t="s">
        <v>75</v>
      </c>
      <c r="AC51" s="2" t="s">
        <v>65</v>
      </c>
      <c r="AD51" s="2" t="s">
        <v>65</v>
      </c>
      <c r="AE51" s="2" t="s">
        <v>64</v>
      </c>
      <c r="AF51" s="2" t="s">
        <v>66</v>
      </c>
      <c r="AG51" s="2" t="s">
        <v>65</v>
      </c>
      <c r="AH51" s="2" t="s">
        <v>64</v>
      </c>
      <c r="AI51" s="2" t="s">
        <v>65</v>
      </c>
      <c r="AJ51" s="2" t="s">
        <v>64</v>
      </c>
      <c r="AK51" s="2" t="s">
        <v>62</v>
      </c>
      <c r="AL51" s="2" t="s">
        <v>62</v>
      </c>
      <c r="AM51" s="2" t="s">
        <v>63</v>
      </c>
      <c r="AN51" s="2" t="s">
        <v>62</v>
      </c>
      <c r="AO51" s="2" t="s">
        <v>62</v>
      </c>
      <c r="AP51" s="2" t="s">
        <v>62</v>
      </c>
      <c r="AQ51" s="2" t="s">
        <v>63</v>
      </c>
      <c r="AR51" s="2" t="s">
        <v>75</v>
      </c>
      <c r="AS51" s="2" t="s">
        <v>75</v>
      </c>
      <c r="AT51" s="2" t="s">
        <v>62</v>
      </c>
      <c r="AU51" s="2" t="s">
        <v>62</v>
      </c>
      <c r="AV51" s="2" t="s">
        <v>90</v>
      </c>
      <c r="AW51" s="2" t="s">
        <v>90</v>
      </c>
      <c r="AX51" s="2" t="s">
        <v>63</v>
      </c>
      <c r="AY51" s="2" t="s">
        <v>62</v>
      </c>
      <c r="AZ51" s="2" t="s">
        <v>75</v>
      </c>
      <c r="BA51" s="2" t="s">
        <v>67</v>
      </c>
    </row>
    <row r="52" customFormat="false" ht="12.8" hidden="false" customHeight="false" outlineLevel="0" collapsed="false">
      <c r="A52" s="2" t="s">
        <v>197</v>
      </c>
      <c r="B52" s="2" t="s">
        <v>105</v>
      </c>
      <c r="C52" s="2" t="s">
        <v>58</v>
      </c>
      <c r="D52" s="2" t="s">
        <v>72</v>
      </c>
      <c r="E52" s="2" t="s">
        <v>73</v>
      </c>
      <c r="F52" s="2" t="s">
        <v>198</v>
      </c>
      <c r="G52" s="2" t="s">
        <v>75</v>
      </c>
      <c r="H52" s="2" t="s">
        <v>75</v>
      </c>
      <c r="I52" s="2" t="s">
        <v>66</v>
      </c>
      <c r="J52" s="2" t="s">
        <v>75</v>
      </c>
      <c r="K52" s="2" t="s">
        <v>75</v>
      </c>
      <c r="L52" s="2" t="s">
        <v>62</v>
      </c>
      <c r="M52" s="2" t="s">
        <v>62</v>
      </c>
      <c r="N52" s="2" t="s">
        <v>75</v>
      </c>
      <c r="O52" s="2" t="s">
        <v>62</v>
      </c>
      <c r="P52" s="2" t="s">
        <v>64</v>
      </c>
      <c r="Q52" s="2" t="s">
        <v>64</v>
      </c>
      <c r="R52" s="2" t="s">
        <v>63</v>
      </c>
      <c r="S52" s="2" t="s">
        <v>62</v>
      </c>
      <c r="T52" s="2" t="s">
        <v>64</v>
      </c>
      <c r="U52" s="2" t="s">
        <v>64</v>
      </c>
      <c r="V52" s="2" t="s">
        <v>66</v>
      </c>
      <c r="W52" s="2" t="s">
        <v>64</v>
      </c>
      <c r="X52" s="2" t="s">
        <v>64</v>
      </c>
      <c r="Y52" s="2" t="s">
        <v>65</v>
      </c>
      <c r="Z52" s="2" t="s">
        <v>66</v>
      </c>
      <c r="AA52" s="2" t="s">
        <v>75</v>
      </c>
      <c r="AB52" s="2" t="s">
        <v>75</v>
      </c>
      <c r="AC52" s="2" t="s">
        <v>63</v>
      </c>
      <c r="AD52" s="2" t="s">
        <v>75</v>
      </c>
      <c r="AE52" s="2" t="s">
        <v>65</v>
      </c>
      <c r="AF52" s="2" t="s">
        <v>75</v>
      </c>
      <c r="AG52" s="2" t="s">
        <v>66</v>
      </c>
      <c r="AH52" s="2" t="s">
        <v>65</v>
      </c>
      <c r="AI52" s="2" t="s">
        <v>66</v>
      </c>
      <c r="AJ52" s="2" t="s">
        <v>66</v>
      </c>
      <c r="AK52" s="2" t="s">
        <v>64</v>
      </c>
      <c r="AL52" s="2" t="s">
        <v>62</v>
      </c>
      <c r="AM52" s="2" t="s">
        <v>64</v>
      </c>
      <c r="AN52" s="2" t="s">
        <v>63</v>
      </c>
      <c r="AO52" s="2" t="s">
        <v>62</v>
      </c>
      <c r="AP52" s="2" t="s">
        <v>62</v>
      </c>
      <c r="AQ52" s="2" t="s">
        <v>62</v>
      </c>
      <c r="AR52" s="2" t="s">
        <v>75</v>
      </c>
      <c r="AS52" s="2" t="s">
        <v>62</v>
      </c>
      <c r="AT52" s="2" t="s">
        <v>66</v>
      </c>
      <c r="AU52" s="2" t="s">
        <v>62</v>
      </c>
      <c r="AV52" s="2" t="s">
        <v>66</v>
      </c>
      <c r="AW52" s="2" t="s">
        <v>66</v>
      </c>
      <c r="AX52" s="2" t="s">
        <v>64</v>
      </c>
      <c r="AY52" s="2" t="s">
        <v>63</v>
      </c>
      <c r="AZ52" s="2" t="s">
        <v>64</v>
      </c>
      <c r="BA52" s="2" t="s">
        <v>166</v>
      </c>
      <c r="BB52" s="2" t="s">
        <v>199</v>
      </c>
      <c r="BC52" s="2" t="s">
        <v>199</v>
      </c>
    </row>
    <row r="53" customFormat="false" ht="12.8" hidden="false" customHeight="false" outlineLevel="0" collapsed="false">
      <c r="A53" s="2" t="s">
        <v>200</v>
      </c>
      <c r="B53" s="2" t="s">
        <v>99</v>
      </c>
      <c r="C53" s="2" t="s">
        <v>71</v>
      </c>
      <c r="D53" s="2" t="s">
        <v>59</v>
      </c>
      <c r="E53" s="2" t="s">
        <v>73</v>
      </c>
      <c r="F53" s="2" t="s">
        <v>115</v>
      </c>
      <c r="G53" s="2" t="s">
        <v>64</v>
      </c>
      <c r="H53" s="2" t="s">
        <v>64</v>
      </c>
      <c r="I53" s="2" t="s">
        <v>66</v>
      </c>
      <c r="J53" s="2" t="s">
        <v>66</v>
      </c>
      <c r="K53" s="2" t="s">
        <v>63</v>
      </c>
      <c r="L53" s="2" t="s">
        <v>64</v>
      </c>
      <c r="M53" s="2" t="s">
        <v>63</v>
      </c>
      <c r="N53" s="2" t="s">
        <v>75</v>
      </c>
      <c r="O53" s="2" t="s">
        <v>75</v>
      </c>
      <c r="P53" s="2" t="s">
        <v>75</v>
      </c>
      <c r="Q53" s="2" t="s">
        <v>62</v>
      </c>
      <c r="R53" s="2" t="s">
        <v>64</v>
      </c>
      <c r="S53" s="2" t="s">
        <v>75</v>
      </c>
      <c r="T53" s="2" t="s">
        <v>75</v>
      </c>
      <c r="U53" s="2" t="s">
        <v>64</v>
      </c>
      <c r="V53" s="2" t="s">
        <v>75</v>
      </c>
      <c r="W53" s="2" t="s">
        <v>75</v>
      </c>
      <c r="X53" s="2" t="s">
        <v>75</v>
      </c>
      <c r="Y53" s="2" t="s">
        <v>66</v>
      </c>
      <c r="Z53" s="2" t="s">
        <v>64</v>
      </c>
      <c r="AA53" s="2" t="s">
        <v>66</v>
      </c>
      <c r="AB53" s="2" t="s">
        <v>65</v>
      </c>
      <c r="AC53" s="2" t="s">
        <v>64</v>
      </c>
      <c r="AD53" s="2" t="s">
        <v>65</v>
      </c>
      <c r="AE53" s="2" t="s">
        <v>65</v>
      </c>
      <c r="AF53" s="2" t="s">
        <v>66</v>
      </c>
      <c r="AG53" s="2" t="s">
        <v>75</v>
      </c>
      <c r="AH53" s="2" t="s">
        <v>75</v>
      </c>
      <c r="AI53" s="2" t="s">
        <v>75</v>
      </c>
      <c r="AJ53" s="2" t="s">
        <v>65</v>
      </c>
      <c r="AK53" s="2" t="s">
        <v>62</v>
      </c>
      <c r="AL53" s="2" t="s">
        <v>63</v>
      </c>
      <c r="AM53" s="2" t="s">
        <v>62</v>
      </c>
      <c r="AN53" s="2" t="s">
        <v>75</v>
      </c>
      <c r="AO53" s="2" t="s">
        <v>75</v>
      </c>
      <c r="AP53" s="2" t="s">
        <v>75</v>
      </c>
      <c r="AQ53" s="2" t="s">
        <v>62</v>
      </c>
      <c r="AR53" s="2" t="s">
        <v>75</v>
      </c>
      <c r="AS53" s="2" t="s">
        <v>75</v>
      </c>
      <c r="AT53" s="2" t="s">
        <v>75</v>
      </c>
      <c r="AU53" s="2" t="s">
        <v>63</v>
      </c>
      <c r="AV53" s="2" t="s">
        <v>62</v>
      </c>
      <c r="AW53" s="2" t="s">
        <v>62</v>
      </c>
      <c r="AX53" s="2" t="s">
        <v>75</v>
      </c>
      <c r="AY53" s="2" t="s">
        <v>75</v>
      </c>
      <c r="AZ53" s="2" t="s">
        <v>75</v>
      </c>
      <c r="BA53" s="2" t="s">
        <v>67</v>
      </c>
    </row>
    <row r="54" customFormat="false" ht="12.8" hidden="false" customHeight="false" outlineLevel="0" collapsed="false">
      <c r="A54" s="2" t="s">
        <v>201</v>
      </c>
      <c r="B54" s="2" t="s">
        <v>57</v>
      </c>
      <c r="C54" s="2" t="s">
        <v>58</v>
      </c>
      <c r="D54" s="2" t="s">
        <v>59</v>
      </c>
      <c r="E54" s="2" t="s">
        <v>60</v>
      </c>
      <c r="F54" s="2" t="s">
        <v>61</v>
      </c>
      <c r="G54" s="2" t="s">
        <v>64</v>
      </c>
      <c r="H54" s="2" t="s">
        <v>75</v>
      </c>
      <c r="I54" s="2" t="s">
        <v>62</v>
      </c>
      <c r="J54" s="2" t="s">
        <v>62</v>
      </c>
      <c r="K54" s="2" t="s">
        <v>75</v>
      </c>
      <c r="L54" s="2" t="s">
        <v>62</v>
      </c>
      <c r="M54" s="2" t="s">
        <v>75</v>
      </c>
      <c r="N54" s="2" t="s">
        <v>62</v>
      </c>
      <c r="O54" s="2" t="s">
        <v>62</v>
      </c>
      <c r="P54" s="2" t="s">
        <v>75</v>
      </c>
      <c r="Q54" s="2" t="s">
        <v>64</v>
      </c>
      <c r="R54" s="2" t="s">
        <v>63</v>
      </c>
      <c r="S54" s="2" t="s">
        <v>62</v>
      </c>
      <c r="T54" s="2" t="s">
        <v>63</v>
      </c>
      <c r="U54" s="2" t="s">
        <v>62</v>
      </c>
      <c r="V54" s="2" t="s">
        <v>75</v>
      </c>
      <c r="W54" s="2" t="s">
        <v>64</v>
      </c>
      <c r="X54" s="2" t="s">
        <v>64</v>
      </c>
      <c r="Y54" s="2" t="s">
        <v>65</v>
      </c>
      <c r="Z54" s="2" t="s">
        <v>64</v>
      </c>
      <c r="AA54" s="2" t="s">
        <v>63</v>
      </c>
      <c r="AB54" s="2" t="s">
        <v>64</v>
      </c>
      <c r="AC54" s="2" t="s">
        <v>65</v>
      </c>
      <c r="AD54" s="2" t="s">
        <v>65</v>
      </c>
      <c r="AE54" s="2" t="s">
        <v>65</v>
      </c>
      <c r="AF54" s="2" t="s">
        <v>65</v>
      </c>
      <c r="AG54" s="2" t="s">
        <v>64</v>
      </c>
      <c r="AH54" s="2" t="s">
        <v>66</v>
      </c>
      <c r="AI54" s="2" t="s">
        <v>66</v>
      </c>
      <c r="AJ54" s="2" t="s">
        <v>64</v>
      </c>
      <c r="AK54" s="2" t="s">
        <v>62</v>
      </c>
      <c r="AL54" s="2" t="s">
        <v>62</v>
      </c>
      <c r="AM54" s="2" t="s">
        <v>63</v>
      </c>
      <c r="AN54" s="2" t="s">
        <v>62</v>
      </c>
      <c r="AO54" s="2" t="s">
        <v>62</v>
      </c>
      <c r="AP54" s="2" t="s">
        <v>64</v>
      </c>
      <c r="AQ54" s="2" t="s">
        <v>64</v>
      </c>
      <c r="AR54" s="2" t="s">
        <v>75</v>
      </c>
      <c r="AS54" s="2" t="s">
        <v>75</v>
      </c>
      <c r="AT54" s="2" t="s">
        <v>62</v>
      </c>
      <c r="AU54" s="2" t="s">
        <v>62</v>
      </c>
      <c r="AV54" s="2" t="s">
        <v>64</v>
      </c>
      <c r="AW54" s="2" t="s">
        <v>64</v>
      </c>
      <c r="AX54" s="2" t="s">
        <v>62</v>
      </c>
      <c r="AY54" s="2" t="s">
        <v>63</v>
      </c>
      <c r="AZ54" s="2" t="s">
        <v>62</v>
      </c>
      <c r="BA54" s="2" t="s">
        <v>67</v>
      </c>
    </row>
    <row r="55" customFormat="false" ht="12.8" hidden="false" customHeight="false" outlineLevel="0" collapsed="false">
      <c r="A55" s="2" t="s">
        <v>202</v>
      </c>
      <c r="B55" s="2" t="s">
        <v>57</v>
      </c>
      <c r="C55" s="2" t="s">
        <v>71</v>
      </c>
      <c r="D55" s="2" t="s">
        <v>59</v>
      </c>
      <c r="E55" s="2" t="s">
        <v>73</v>
      </c>
      <c r="F55" s="2" t="s">
        <v>115</v>
      </c>
      <c r="G55" s="2" t="s">
        <v>66</v>
      </c>
      <c r="H55" s="2" t="s">
        <v>63</v>
      </c>
      <c r="I55" s="2" t="s">
        <v>64</v>
      </c>
      <c r="J55" s="2" t="s">
        <v>64</v>
      </c>
      <c r="K55" s="2" t="s">
        <v>64</v>
      </c>
      <c r="L55" s="2" t="s">
        <v>66</v>
      </c>
      <c r="M55" s="2" t="s">
        <v>64</v>
      </c>
      <c r="N55" s="2" t="s">
        <v>75</v>
      </c>
      <c r="O55" s="2" t="s">
        <v>75</v>
      </c>
      <c r="P55" s="2" t="s">
        <v>75</v>
      </c>
      <c r="Q55" s="2" t="s">
        <v>62</v>
      </c>
      <c r="R55" s="2" t="s">
        <v>63</v>
      </c>
      <c r="S55" s="2" t="s">
        <v>75</v>
      </c>
      <c r="T55" s="2" t="s">
        <v>62</v>
      </c>
      <c r="U55" s="2" t="s">
        <v>75</v>
      </c>
      <c r="V55" s="2" t="s">
        <v>62</v>
      </c>
      <c r="W55" s="2" t="s">
        <v>62</v>
      </c>
      <c r="X55" s="2" t="s">
        <v>75</v>
      </c>
      <c r="Y55" s="2" t="s">
        <v>66</v>
      </c>
      <c r="Z55" s="2" t="s">
        <v>64</v>
      </c>
      <c r="AA55" s="2" t="s">
        <v>66</v>
      </c>
      <c r="AB55" s="2" t="s">
        <v>65</v>
      </c>
      <c r="AC55" s="2" t="s">
        <v>65</v>
      </c>
      <c r="AD55" s="2" t="s">
        <v>63</v>
      </c>
      <c r="AE55" s="2" t="s">
        <v>63</v>
      </c>
      <c r="AF55" s="2" t="s">
        <v>64</v>
      </c>
      <c r="AG55" s="2" t="s">
        <v>65</v>
      </c>
      <c r="AH55" s="2" t="s">
        <v>63</v>
      </c>
      <c r="AI55" s="2" t="s">
        <v>75</v>
      </c>
      <c r="AJ55" s="2" t="s">
        <v>65</v>
      </c>
      <c r="AK55" s="2" t="s">
        <v>62</v>
      </c>
      <c r="AL55" s="2" t="s">
        <v>63</v>
      </c>
      <c r="AM55" s="2" t="s">
        <v>75</v>
      </c>
      <c r="AN55" s="2" t="s">
        <v>62</v>
      </c>
      <c r="AO55" s="2" t="s">
        <v>75</v>
      </c>
      <c r="AP55" s="2" t="s">
        <v>75</v>
      </c>
      <c r="AQ55" s="2" t="s">
        <v>62</v>
      </c>
      <c r="AR55" s="2" t="s">
        <v>75</v>
      </c>
      <c r="AS55" s="2" t="s">
        <v>75</v>
      </c>
      <c r="AT55" s="2" t="s">
        <v>63</v>
      </c>
      <c r="AU55" s="2" t="s">
        <v>63</v>
      </c>
      <c r="AV55" s="2" t="s">
        <v>62</v>
      </c>
      <c r="AW55" s="2" t="s">
        <v>63</v>
      </c>
      <c r="AX55" s="2" t="s">
        <v>63</v>
      </c>
      <c r="AY55" s="2" t="s">
        <v>62</v>
      </c>
      <c r="AZ55" s="2" t="s">
        <v>75</v>
      </c>
      <c r="BA55" s="2" t="s">
        <v>67</v>
      </c>
    </row>
    <row r="56" customFormat="false" ht="12.8" hidden="false" customHeight="false" outlineLevel="0" collapsed="false">
      <c r="A56" s="2" t="s">
        <v>203</v>
      </c>
      <c r="B56" s="2" t="s">
        <v>105</v>
      </c>
      <c r="C56" s="2" t="s">
        <v>71</v>
      </c>
      <c r="D56" s="2" t="s">
        <v>72</v>
      </c>
      <c r="E56" s="2" t="s">
        <v>73</v>
      </c>
      <c r="F56" s="2" t="s">
        <v>115</v>
      </c>
      <c r="G56" s="2" t="s">
        <v>66</v>
      </c>
      <c r="H56" s="2" t="s">
        <v>66</v>
      </c>
      <c r="I56" s="2" t="s">
        <v>66</v>
      </c>
      <c r="J56" s="2" t="s">
        <v>66</v>
      </c>
      <c r="K56" s="2" t="s">
        <v>64</v>
      </c>
      <c r="L56" s="2" t="s">
        <v>64</v>
      </c>
      <c r="M56" s="2" t="s">
        <v>63</v>
      </c>
      <c r="N56" s="2" t="s">
        <v>75</v>
      </c>
      <c r="O56" s="2" t="s">
        <v>75</v>
      </c>
      <c r="P56" s="2" t="s">
        <v>75</v>
      </c>
      <c r="Q56" s="2" t="s">
        <v>75</v>
      </c>
      <c r="R56" s="2" t="s">
        <v>66</v>
      </c>
      <c r="S56" s="2" t="s">
        <v>75</v>
      </c>
      <c r="T56" s="2" t="s">
        <v>75</v>
      </c>
      <c r="U56" s="2" t="s">
        <v>75</v>
      </c>
      <c r="V56" s="2" t="s">
        <v>75</v>
      </c>
      <c r="W56" s="2" t="s">
        <v>75</v>
      </c>
      <c r="X56" s="2" t="s">
        <v>75</v>
      </c>
      <c r="Y56" s="2" t="s">
        <v>66</v>
      </c>
      <c r="Z56" s="2" t="s">
        <v>63</v>
      </c>
      <c r="AA56" s="2" t="s">
        <v>66</v>
      </c>
      <c r="AB56" s="2" t="s">
        <v>75</v>
      </c>
      <c r="AC56" s="2" t="s">
        <v>63</v>
      </c>
      <c r="AD56" s="2" t="s">
        <v>75</v>
      </c>
      <c r="AE56" s="2" t="s">
        <v>64</v>
      </c>
      <c r="AF56" s="2" t="s">
        <v>64</v>
      </c>
      <c r="AG56" s="2" t="s">
        <v>75</v>
      </c>
      <c r="AH56" s="2" t="s">
        <v>63</v>
      </c>
      <c r="AI56" s="2" t="s">
        <v>63</v>
      </c>
      <c r="AJ56" s="2" t="s">
        <v>75</v>
      </c>
      <c r="AK56" s="2" t="s">
        <v>64</v>
      </c>
      <c r="AL56" s="2" t="s">
        <v>75</v>
      </c>
      <c r="AM56" s="2" t="s">
        <v>62</v>
      </c>
      <c r="AN56" s="2" t="s">
        <v>62</v>
      </c>
      <c r="AO56" s="2" t="s">
        <v>62</v>
      </c>
      <c r="AP56" s="2" t="s">
        <v>75</v>
      </c>
      <c r="AQ56" s="2" t="s">
        <v>75</v>
      </c>
      <c r="AR56" s="2" t="s">
        <v>75</v>
      </c>
      <c r="AS56" s="2" t="s">
        <v>75</v>
      </c>
      <c r="AT56" s="2" t="s">
        <v>75</v>
      </c>
      <c r="AU56" s="2" t="s">
        <v>62</v>
      </c>
      <c r="AV56" s="2" t="s">
        <v>75</v>
      </c>
      <c r="AW56" s="2" t="s">
        <v>62</v>
      </c>
      <c r="AX56" s="2" t="s">
        <v>62</v>
      </c>
      <c r="AY56" s="2" t="s">
        <v>75</v>
      </c>
      <c r="AZ56" s="2" t="s">
        <v>75</v>
      </c>
      <c r="BA56" s="2" t="s">
        <v>204</v>
      </c>
      <c r="BB56" s="2" t="s">
        <v>205</v>
      </c>
      <c r="BC56" s="3" t="s">
        <v>206</v>
      </c>
    </row>
    <row r="57" customFormat="false" ht="12.8" hidden="false" customHeight="false" outlineLevel="0" collapsed="false">
      <c r="A57" s="2" t="s">
        <v>207</v>
      </c>
      <c r="B57" s="2" t="s">
        <v>105</v>
      </c>
      <c r="C57" s="2" t="s">
        <v>58</v>
      </c>
      <c r="D57" s="2" t="s">
        <v>72</v>
      </c>
      <c r="E57" s="2" t="s">
        <v>73</v>
      </c>
      <c r="F57" s="2" t="s">
        <v>115</v>
      </c>
      <c r="G57" s="2" t="s">
        <v>64</v>
      </c>
      <c r="H57" s="2" t="s">
        <v>63</v>
      </c>
      <c r="I57" s="2" t="s">
        <v>63</v>
      </c>
      <c r="J57" s="2" t="s">
        <v>64</v>
      </c>
      <c r="K57" s="2" t="s">
        <v>64</v>
      </c>
      <c r="L57" s="2" t="s">
        <v>63</v>
      </c>
      <c r="M57" s="2" t="s">
        <v>63</v>
      </c>
      <c r="N57" s="2" t="s">
        <v>75</v>
      </c>
      <c r="O57" s="2" t="s">
        <v>75</v>
      </c>
      <c r="P57" s="2" t="s">
        <v>62</v>
      </c>
      <c r="Q57" s="2" t="s">
        <v>63</v>
      </c>
      <c r="R57" s="2" t="s">
        <v>64</v>
      </c>
      <c r="S57" s="2" t="s">
        <v>62</v>
      </c>
      <c r="T57" s="2" t="s">
        <v>62</v>
      </c>
      <c r="U57" s="2" t="s">
        <v>62</v>
      </c>
      <c r="V57" s="2" t="s">
        <v>63</v>
      </c>
      <c r="W57" s="2" t="s">
        <v>75</v>
      </c>
      <c r="X57" s="2" t="s">
        <v>75</v>
      </c>
      <c r="Y57" s="2" t="s">
        <v>66</v>
      </c>
      <c r="Z57" s="2" t="s">
        <v>65</v>
      </c>
      <c r="AA57" s="2" t="s">
        <v>66</v>
      </c>
      <c r="AB57" s="2" t="s">
        <v>75</v>
      </c>
      <c r="AC57" s="2" t="s">
        <v>65</v>
      </c>
      <c r="AD57" s="2" t="s">
        <v>75</v>
      </c>
      <c r="AE57" s="2" t="s">
        <v>63</v>
      </c>
      <c r="AF57" s="2" t="s">
        <v>64</v>
      </c>
      <c r="AG57" s="2" t="s">
        <v>63</v>
      </c>
      <c r="AH57" s="2" t="s">
        <v>64</v>
      </c>
      <c r="AI57" s="2" t="s">
        <v>64</v>
      </c>
      <c r="AJ57" s="2" t="s">
        <v>63</v>
      </c>
      <c r="AK57" s="2" t="s">
        <v>62</v>
      </c>
      <c r="AL57" s="2" t="s">
        <v>75</v>
      </c>
      <c r="AM57" s="2" t="s">
        <v>62</v>
      </c>
      <c r="AN57" s="2" t="s">
        <v>62</v>
      </c>
      <c r="AO57" s="2" t="s">
        <v>75</v>
      </c>
      <c r="AP57" s="2" t="s">
        <v>75</v>
      </c>
      <c r="AQ57" s="2" t="s">
        <v>62</v>
      </c>
      <c r="AR57" s="2" t="s">
        <v>75</v>
      </c>
      <c r="AS57" s="2" t="s">
        <v>62</v>
      </c>
      <c r="AT57" s="2" t="s">
        <v>75</v>
      </c>
      <c r="AU57" s="2" t="s">
        <v>63</v>
      </c>
      <c r="AV57" s="2" t="s">
        <v>62</v>
      </c>
      <c r="AW57" s="2" t="s">
        <v>64</v>
      </c>
      <c r="AX57" s="2" t="s">
        <v>75</v>
      </c>
      <c r="AY57" s="2" t="s">
        <v>75</v>
      </c>
      <c r="AZ57" s="2" t="s">
        <v>62</v>
      </c>
      <c r="BA57" s="2" t="s">
        <v>67</v>
      </c>
    </row>
    <row r="58" customFormat="false" ht="12.8" hidden="false" customHeight="false" outlineLevel="0" collapsed="false">
      <c r="A58" s="2" t="s">
        <v>208</v>
      </c>
      <c r="B58" s="2" t="s">
        <v>95</v>
      </c>
      <c r="C58" s="2" t="s">
        <v>58</v>
      </c>
      <c r="D58" s="2" t="s">
        <v>72</v>
      </c>
      <c r="E58" s="2" t="s">
        <v>73</v>
      </c>
      <c r="F58" s="2" t="s">
        <v>96</v>
      </c>
      <c r="G58" s="2" t="s">
        <v>64</v>
      </c>
      <c r="H58" s="2" t="s">
        <v>63</v>
      </c>
      <c r="I58" s="2" t="s">
        <v>66</v>
      </c>
      <c r="J58" s="2" t="s">
        <v>64</v>
      </c>
      <c r="K58" s="2" t="s">
        <v>66</v>
      </c>
      <c r="L58" s="2" t="s">
        <v>64</v>
      </c>
      <c r="M58" s="2" t="s">
        <v>64</v>
      </c>
      <c r="N58" s="2" t="s">
        <v>62</v>
      </c>
      <c r="O58" s="2" t="s">
        <v>75</v>
      </c>
      <c r="P58" s="2" t="s">
        <v>75</v>
      </c>
      <c r="Q58" s="2" t="s">
        <v>62</v>
      </c>
      <c r="R58" s="2" t="s">
        <v>66</v>
      </c>
      <c r="S58" s="2" t="s">
        <v>62</v>
      </c>
      <c r="T58" s="2" t="s">
        <v>63</v>
      </c>
      <c r="U58" s="2" t="s">
        <v>63</v>
      </c>
      <c r="V58" s="2" t="s">
        <v>75</v>
      </c>
      <c r="W58" s="2" t="s">
        <v>62</v>
      </c>
      <c r="X58" s="2" t="s">
        <v>75</v>
      </c>
      <c r="Y58" s="2" t="s">
        <v>66</v>
      </c>
      <c r="Z58" s="2" t="s">
        <v>64</v>
      </c>
      <c r="AA58" s="2" t="s">
        <v>66</v>
      </c>
      <c r="AB58" s="2" t="s">
        <v>75</v>
      </c>
      <c r="AC58" s="2" t="s">
        <v>63</v>
      </c>
      <c r="AD58" s="2" t="s">
        <v>64</v>
      </c>
      <c r="AE58" s="2" t="s">
        <v>64</v>
      </c>
      <c r="AF58" s="2" t="s">
        <v>66</v>
      </c>
      <c r="AG58" s="2" t="s">
        <v>75</v>
      </c>
      <c r="AH58" s="2" t="s">
        <v>65</v>
      </c>
      <c r="AI58" s="2" t="s">
        <v>75</v>
      </c>
      <c r="AJ58" s="2" t="s">
        <v>65</v>
      </c>
      <c r="AK58" s="2" t="s">
        <v>62</v>
      </c>
      <c r="AL58" s="2" t="s">
        <v>75</v>
      </c>
      <c r="AM58" s="2" t="s">
        <v>63</v>
      </c>
      <c r="AN58" s="2" t="s">
        <v>62</v>
      </c>
      <c r="AO58" s="2" t="s">
        <v>62</v>
      </c>
      <c r="AP58" s="2" t="s">
        <v>75</v>
      </c>
      <c r="AQ58" s="2" t="s">
        <v>62</v>
      </c>
      <c r="AR58" s="2" t="s">
        <v>75</v>
      </c>
      <c r="AS58" s="2" t="s">
        <v>62</v>
      </c>
      <c r="AT58" s="2" t="s">
        <v>75</v>
      </c>
      <c r="AU58" s="2" t="s">
        <v>63</v>
      </c>
      <c r="AV58" s="2" t="s">
        <v>62</v>
      </c>
      <c r="AW58" s="2" t="s">
        <v>62</v>
      </c>
      <c r="AX58" s="2" t="s">
        <v>90</v>
      </c>
      <c r="AY58" s="2" t="s">
        <v>75</v>
      </c>
      <c r="AZ58" s="2" t="s">
        <v>62</v>
      </c>
      <c r="BA58" s="2" t="s">
        <v>67</v>
      </c>
    </row>
    <row r="59" customFormat="false" ht="12.8" hidden="false" customHeight="false" outlineLevel="0" collapsed="false">
      <c r="A59" s="2" t="s">
        <v>209</v>
      </c>
      <c r="B59" s="2" t="s">
        <v>129</v>
      </c>
      <c r="C59" s="2" t="s">
        <v>58</v>
      </c>
      <c r="D59" s="2" t="s">
        <v>59</v>
      </c>
      <c r="E59" s="2" t="s">
        <v>60</v>
      </c>
      <c r="F59" s="2" t="s">
        <v>115</v>
      </c>
      <c r="G59" s="2" t="s">
        <v>62</v>
      </c>
      <c r="H59" s="2" t="s">
        <v>63</v>
      </c>
      <c r="I59" s="2" t="s">
        <v>63</v>
      </c>
      <c r="J59" s="2" t="s">
        <v>64</v>
      </c>
      <c r="K59" s="2" t="s">
        <v>63</v>
      </c>
      <c r="L59" s="2" t="s">
        <v>63</v>
      </c>
      <c r="M59" s="2" t="s">
        <v>64</v>
      </c>
      <c r="N59" s="2" t="s">
        <v>62</v>
      </c>
      <c r="O59" s="2" t="s">
        <v>62</v>
      </c>
      <c r="P59" s="2" t="s">
        <v>63</v>
      </c>
      <c r="Q59" s="2" t="s">
        <v>63</v>
      </c>
      <c r="R59" s="2" t="s">
        <v>64</v>
      </c>
      <c r="S59" s="2" t="s">
        <v>62</v>
      </c>
      <c r="T59" s="2" t="s">
        <v>62</v>
      </c>
      <c r="U59" s="2" t="s">
        <v>62</v>
      </c>
      <c r="V59" s="2" t="s">
        <v>75</v>
      </c>
      <c r="W59" s="2" t="s">
        <v>62</v>
      </c>
      <c r="X59" s="2" t="s">
        <v>75</v>
      </c>
      <c r="Y59" s="2" t="s">
        <v>64</v>
      </c>
      <c r="Z59" s="2" t="s">
        <v>63</v>
      </c>
      <c r="AA59" s="2" t="s">
        <v>64</v>
      </c>
      <c r="AB59" s="2" t="s">
        <v>65</v>
      </c>
      <c r="AC59" s="2" t="s">
        <v>63</v>
      </c>
      <c r="AD59" s="2" t="s">
        <v>63</v>
      </c>
      <c r="AE59" s="2" t="s">
        <v>63</v>
      </c>
      <c r="AF59" s="2" t="s">
        <v>64</v>
      </c>
      <c r="AG59" s="2" t="s">
        <v>65</v>
      </c>
      <c r="AH59" s="2" t="s">
        <v>65</v>
      </c>
      <c r="AI59" s="2" t="s">
        <v>65</v>
      </c>
      <c r="AJ59" s="2" t="s">
        <v>65</v>
      </c>
      <c r="AK59" s="2" t="s">
        <v>62</v>
      </c>
      <c r="AL59" s="2" t="s">
        <v>62</v>
      </c>
      <c r="AM59" s="2" t="s">
        <v>62</v>
      </c>
      <c r="AN59" s="2" t="s">
        <v>62</v>
      </c>
      <c r="AO59" s="2" t="s">
        <v>62</v>
      </c>
      <c r="AP59" s="2" t="s">
        <v>75</v>
      </c>
      <c r="AQ59" s="2" t="s">
        <v>62</v>
      </c>
      <c r="AR59" s="2" t="s">
        <v>75</v>
      </c>
      <c r="AS59" s="2" t="s">
        <v>62</v>
      </c>
      <c r="AT59" s="2" t="s">
        <v>62</v>
      </c>
      <c r="AU59" s="2" t="s">
        <v>62</v>
      </c>
      <c r="AV59" s="2" t="s">
        <v>75</v>
      </c>
      <c r="AW59" s="2" t="s">
        <v>62</v>
      </c>
      <c r="AX59" s="2" t="s">
        <v>63</v>
      </c>
      <c r="AY59" s="2" t="s">
        <v>75</v>
      </c>
      <c r="AZ59" s="2" t="s">
        <v>62</v>
      </c>
      <c r="BA59" s="2" t="s">
        <v>67</v>
      </c>
      <c r="BB59" s="2" t="s">
        <v>210</v>
      </c>
      <c r="BC59" s="2" t="s">
        <v>211</v>
      </c>
      <c r="BD59" s="2" t="s">
        <v>212</v>
      </c>
    </row>
    <row r="60" customFormat="false" ht="12.8" hidden="false" customHeight="false" outlineLevel="0" collapsed="false">
      <c r="A60" s="2" t="s">
        <v>213</v>
      </c>
      <c r="B60" s="2" t="s">
        <v>70</v>
      </c>
      <c r="C60" s="2" t="s">
        <v>58</v>
      </c>
      <c r="D60" s="2" t="s">
        <v>72</v>
      </c>
      <c r="E60" s="2" t="s">
        <v>60</v>
      </c>
      <c r="F60" s="2" t="s">
        <v>87</v>
      </c>
      <c r="G60" s="2" t="s">
        <v>62</v>
      </c>
      <c r="H60" s="2" t="s">
        <v>75</v>
      </c>
      <c r="I60" s="2" t="s">
        <v>75</v>
      </c>
      <c r="J60" s="2" t="s">
        <v>62</v>
      </c>
      <c r="K60" s="2" t="s">
        <v>75</v>
      </c>
      <c r="L60" s="2" t="s">
        <v>75</v>
      </c>
      <c r="M60" s="2" t="s">
        <v>64</v>
      </c>
      <c r="N60" s="2" t="s">
        <v>75</v>
      </c>
      <c r="O60" s="2" t="s">
        <v>75</v>
      </c>
      <c r="P60" s="2" t="s">
        <v>75</v>
      </c>
      <c r="Q60" s="2" t="s">
        <v>64</v>
      </c>
      <c r="R60" s="2" t="s">
        <v>64</v>
      </c>
      <c r="S60" s="2" t="s">
        <v>75</v>
      </c>
      <c r="T60" s="2" t="s">
        <v>64</v>
      </c>
      <c r="U60" s="2" t="s">
        <v>75</v>
      </c>
      <c r="V60" s="2" t="s">
        <v>62</v>
      </c>
      <c r="W60" s="2" t="s">
        <v>75</v>
      </c>
      <c r="X60" s="2" t="s">
        <v>75</v>
      </c>
      <c r="Y60" s="2" t="s">
        <v>64</v>
      </c>
      <c r="Z60" s="2" t="s">
        <v>64</v>
      </c>
      <c r="AA60" s="2" t="s">
        <v>65</v>
      </c>
      <c r="AB60" s="2" t="s">
        <v>63</v>
      </c>
      <c r="AC60" s="2" t="s">
        <v>64</v>
      </c>
      <c r="AD60" s="2" t="s">
        <v>65</v>
      </c>
      <c r="AE60" s="2" t="s">
        <v>64</v>
      </c>
      <c r="AF60" s="2" t="s">
        <v>64</v>
      </c>
      <c r="AG60" s="2" t="s">
        <v>65</v>
      </c>
      <c r="AH60" s="2" t="s">
        <v>64</v>
      </c>
      <c r="AI60" s="2" t="s">
        <v>64</v>
      </c>
      <c r="AJ60" s="2" t="s">
        <v>65</v>
      </c>
      <c r="AK60" s="2" t="s">
        <v>62</v>
      </c>
      <c r="AL60" s="2" t="s">
        <v>75</v>
      </c>
      <c r="AM60" s="2" t="s">
        <v>75</v>
      </c>
      <c r="AN60" s="2" t="s">
        <v>75</v>
      </c>
      <c r="AO60" s="2" t="s">
        <v>75</v>
      </c>
      <c r="AP60" s="2" t="s">
        <v>64</v>
      </c>
      <c r="AQ60" s="2" t="s">
        <v>64</v>
      </c>
      <c r="AR60" s="2" t="s">
        <v>75</v>
      </c>
      <c r="AS60" s="2" t="s">
        <v>75</v>
      </c>
      <c r="AT60" s="2" t="s">
        <v>75</v>
      </c>
      <c r="AU60" s="2" t="s">
        <v>75</v>
      </c>
      <c r="AV60" s="2" t="s">
        <v>75</v>
      </c>
      <c r="AW60" s="2" t="s">
        <v>64</v>
      </c>
      <c r="AX60" s="2" t="s">
        <v>75</v>
      </c>
      <c r="AY60" s="2" t="s">
        <v>75</v>
      </c>
      <c r="AZ60" s="2" t="s">
        <v>75</v>
      </c>
      <c r="BA60" s="2" t="s">
        <v>67</v>
      </c>
      <c r="BB60" s="2" t="s">
        <v>214</v>
      </c>
      <c r="BC60" s="2" t="s">
        <v>215</v>
      </c>
      <c r="BD60" s="2" t="s">
        <v>166</v>
      </c>
    </row>
    <row r="61" customFormat="false" ht="12.8" hidden="false" customHeight="false" outlineLevel="0" collapsed="false">
      <c r="A61" s="2" t="s">
        <v>216</v>
      </c>
      <c r="B61" s="2" t="s">
        <v>99</v>
      </c>
      <c r="C61" s="2" t="s">
        <v>58</v>
      </c>
      <c r="D61" s="2" t="s">
        <v>72</v>
      </c>
      <c r="E61" s="2" t="s">
        <v>73</v>
      </c>
      <c r="F61" s="2" t="s">
        <v>115</v>
      </c>
      <c r="G61" s="2" t="s">
        <v>75</v>
      </c>
      <c r="H61" s="2" t="s">
        <v>64</v>
      </c>
      <c r="I61" s="2" t="s">
        <v>66</v>
      </c>
      <c r="J61" s="2" t="s">
        <v>64</v>
      </c>
      <c r="K61" s="2" t="s">
        <v>66</v>
      </c>
      <c r="L61" s="2" t="s">
        <v>66</v>
      </c>
      <c r="M61" s="2" t="s">
        <v>64</v>
      </c>
      <c r="N61" s="2" t="s">
        <v>75</v>
      </c>
      <c r="O61" s="2" t="s">
        <v>75</v>
      </c>
      <c r="P61" s="2" t="s">
        <v>75</v>
      </c>
      <c r="Q61" s="2" t="s">
        <v>75</v>
      </c>
      <c r="R61" s="2" t="s">
        <v>62</v>
      </c>
      <c r="S61" s="2" t="s">
        <v>62</v>
      </c>
      <c r="T61" s="2" t="s">
        <v>75</v>
      </c>
      <c r="U61" s="2" t="s">
        <v>75</v>
      </c>
      <c r="V61" s="2" t="s">
        <v>75</v>
      </c>
      <c r="W61" s="2" t="s">
        <v>75</v>
      </c>
      <c r="X61" s="2" t="s">
        <v>75</v>
      </c>
      <c r="Y61" s="2" t="s">
        <v>66</v>
      </c>
      <c r="Z61" s="2" t="s">
        <v>64</v>
      </c>
      <c r="AA61" s="2" t="s">
        <v>64</v>
      </c>
      <c r="AB61" s="2" t="s">
        <v>65</v>
      </c>
      <c r="AC61" s="2" t="s">
        <v>64</v>
      </c>
      <c r="AD61" s="2" t="s">
        <v>66</v>
      </c>
      <c r="AE61" s="2" t="s">
        <v>64</v>
      </c>
      <c r="AF61" s="2" t="s">
        <v>66</v>
      </c>
      <c r="AG61" s="2" t="s">
        <v>65</v>
      </c>
      <c r="AH61" s="2" t="s">
        <v>63</v>
      </c>
      <c r="AI61" s="2" t="s">
        <v>63</v>
      </c>
      <c r="AJ61" s="2" t="s">
        <v>64</v>
      </c>
      <c r="AK61" s="2" t="s">
        <v>63</v>
      </c>
      <c r="AL61" s="2" t="s">
        <v>62</v>
      </c>
      <c r="AM61" s="2" t="s">
        <v>64</v>
      </c>
      <c r="AN61" s="2" t="s">
        <v>63</v>
      </c>
      <c r="AO61" s="2" t="s">
        <v>75</v>
      </c>
      <c r="AP61" s="2" t="s">
        <v>62</v>
      </c>
      <c r="AQ61" s="2" t="s">
        <v>75</v>
      </c>
      <c r="AR61" s="2" t="s">
        <v>75</v>
      </c>
      <c r="AS61" s="2" t="s">
        <v>75</v>
      </c>
      <c r="AT61" s="2" t="s">
        <v>63</v>
      </c>
      <c r="AU61" s="2" t="s">
        <v>64</v>
      </c>
      <c r="AV61" s="2" t="s">
        <v>63</v>
      </c>
      <c r="AW61" s="2" t="s">
        <v>64</v>
      </c>
      <c r="AX61" s="2" t="s">
        <v>64</v>
      </c>
      <c r="AY61" s="2" t="s">
        <v>75</v>
      </c>
      <c r="AZ61" s="2" t="s">
        <v>75</v>
      </c>
      <c r="BA61" s="2" t="s">
        <v>67</v>
      </c>
    </row>
    <row r="62" customFormat="false" ht="12.8" hidden="false" customHeight="false" outlineLevel="0" collapsed="false">
      <c r="A62" s="2" t="s">
        <v>217</v>
      </c>
      <c r="B62" s="2" t="s">
        <v>99</v>
      </c>
      <c r="C62" s="2" t="s">
        <v>58</v>
      </c>
      <c r="D62" s="2" t="s">
        <v>59</v>
      </c>
      <c r="E62" s="2" t="s">
        <v>60</v>
      </c>
      <c r="F62" s="2" t="s">
        <v>80</v>
      </c>
      <c r="G62" s="2" t="s">
        <v>62</v>
      </c>
      <c r="H62" s="2" t="s">
        <v>64</v>
      </c>
      <c r="I62" s="2" t="s">
        <v>62</v>
      </c>
      <c r="J62" s="2" t="s">
        <v>75</v>
      </c>
      <c r="K62" s="2" t="s">
        <v>75</v>
      </c>
      <c r="L62" s="2" t="s">
        <v>62</v>
      </c>
      <c r="M62" s="2" t="s">
        <v>62</v>
      </c>
      <c r="N62" s="2" t="s">
        <v>75</v>
      </c>
      <c r="O62" s="2" t="s">
        <v>62</v>
      </c>
      <c r="P62" s="2" t="s">
        <v>62</v>
      </c>
      <c r="Q62" s="2" t="s">
        <v>75</v>
      </c>
      <c r="R62" s="2" t="s">
        <v>66</v>
      </c>
      <c r="S62" s="2" t="s">
        <v>66</v>
      </c>
      <c r="T62" s="2" t="s">
        <v>64</v>
      </c>
      <c r="U62" s="2" t="s">
        <v>66</v>
      </c>
      <c r="V62" s="2" t="s">
        <v>66</v>
      </c>
      <c r="W62" s="2" t="s">
        <v>63</v>
      </c>
      <c r="X62" s="2" t="s">
        <v>62</v>
      </c>
      <c r="Y62" s="2" t="s">
        <v>64</v>
      </c>
      <c r="Z62" s="2" t="s">
        <v>63</v>
      </c>
      <c r="AA62" s="2" t="s">
        <v>66</v>
      </c>
      <c r="AB62" s="2" t="s">
        <v>65</v>
      </c>
      <c r="AC62" s="2" t="s">
        <v>63</v>
      </c>
      <c r="AD62" s="2" t="s">
        <v>65</v>
      </c>
      <c r="AE62" s="2" t="s">
        <v>66</v>
      </c>
      <c r="AF62" s="2" t="s">
        <v>65</v>
      </c>
      <c r="AG62" s="2" t="s">
        <v>65</v>
      </c>
      <c r="AH62" s="2" t="s">
        <v>64</v>
      </c>
      <c r="AI62" s="2" t="s">
        <v>66</v>
      </c>
      <c r="AJ62" s="2" t="s">
        <v>65</v>
      </c>
      <c r="AK62" s="2" t="s">
        <v>63</v>
      </c>
      <c r="AL62" s="2" t="s">
        <v>62</v>
      </c>
      <c r="AM62" s="2" t="s">
        <v>75</v>
      </c>
      <c r="AN62" s="2" t="s">
        <v>75</v>
      </c>
      <c r="AO62" s="2" t="s">
        <v>75</v>
      </c>
      <c r="AP62" s="2" t="s">
        <v>66</v>
      </c>
      <c r="AQ62" s="2" t="s">
        <v>75</v>
      </c>
      <c r="AR62" s="2" t="s">
        <v>62</v>
      </c>
      <c r="AS62" s="2" t="s">
        <v>64</v>
      </c>
      <c r="AT62" s="2" t="s">
        <v>75</v>
      </c>
      <c r="AU62" s="2" t="s">
        <v>75</v>
      </c>
      <c r="AV62" s="2" t="s">
        <v>63</v>
      </c>
      <c r="AW62" s="2" t="s">
        <v>66</v>
      </c>
      <c r="AX62" s="2" t="s">
        <v>75</v>
      </c>
      <c r="AY62" s="2" t="s">
        <v>62</v>
      </c>
      <c r="AZ62" s="2" t="s">
        <v>63</v>
      </c>
      <c r="BA62" s="2" t="s">
        <v>67</v>
      </c>
      <c r="BB62" s="2" t="s">
        <v>218</v>
      </c>
      <c r="BC62" s="2" t="s">
        <v>219</v>
      </c>
    </row>
    <row r="63" customFormat="false" ht="12.8" hidden="false" customHeight="false" outlineLevel="0" collapsed="false">
      <c r="A63" s="2" t="s">
        <v>220</v>
      </c>
      <c r="B63" s="2" t="s">
        <v>57</v>
      </c>
      <c r="C63" s="2" t="s">
        <v>71</v>
      </c>
      <c r="D63" s="2" t="s">
        <v>72</v>
      </c>
      <c r="E63" s="2" t="s">
        <v>73</v>
      </c>
      <c r="F63" s="2" t="s">
        <v>96</v>
      </c>
      <c r="G63" s="2" t="s">
        <v>66</v>
      </c>
      <c r="H63" s="2" t="s">
        <v>63</v>
      </c>
      <c r="I63" s="2" t="s">
        <v>64</v>
      </c>
      <c r="J63" s="2" t="s">
        <v>64</v>
      </c>
      <c r="K63" s="2" t="s">
        <v>64</v>
      </c>
      <c r="L63" s="2" t="s">
        <v>64</v>
      </c>
      <c r="M63" s="2" t="s">
        <v>64</v>
      </c>
      <c r="N63" s="2" t="s">
        <v>64</v>
      </c>
      <c r="O63" s="2" t="s">
        <v>75</v>
      </c>
      <c r="P63" s="2" t="s">
        <v>75</v>
      </c>
      <c r="Q63" s="2" t="s">
        <v>64</v>
      </c>
      <c r="R63" s="2" t="s">
        <v>66</v>
      </c>
      <c r="S63" s="2" t="s">
        <v>62</v>
      </c>
      <c r="T63" s="2" t="s">
        <v>62</v>
      </c>
      <c r="U63" s="2" t="s">
        <v>75</v>
      </c>
      <c r="V63" s="2" t="s">
        <v>75</v>
      </c>
      <c r="W63" s="2" t="s">
        <v>75</v>
      </c>
      <c r="X63" s="2" t="s">
        <v>64</v>
      </c>
      <c r="Y63" s="2" t="s">
        <v>66</v>
      </c>
      <c r="Z63" s="2" t="s">
        <v>66</v>
      </c>
      <c r="AA63" s="2" t="s">
        <v>66</v>
      </c>
      <c r="AB63" s="2" t="s">
        <v>63</v>
      </c>
      <c r="AC63" s="2" t="s">
        <v>66</v>
      </c>
      <c r="AD63" s="2" t="s">
        <v>63</v>
      </c>
      <c r="AE63" s="2" t="s">
        <v>64</v>
      </c>
      <c r="AF63" s="2" t="s">
        <v>66</v>
      </c>
      <c r="AG63" s="2" t="s">
        <v>65</v>
      </c>
      <c r="AH63" s="2" t="s">
        <v>65</v>
      </c>
      <c r="AI63" s="2" t="s">
        <v>75</v>
      </c>
      <c r="AJ63" s="2" t="s">
        <v>65</v>
      </c>
      <c r="AK63" s="2" t="s">
        <v>62</v>
      </c>
      <c r="AL63" s="2" t="s">
        <v>62</v>
      </c>
      <c r="AM63" s="2" t="s">
        <v>62</v>
      </c>
      <c r="AN63" s="2" t="s">
        <v>62</v>
      </c>
      <c r="AO63" s="2" t="s">
        <v>62</v>
      </c>
      <c r="AP63" s="2" t="s">
        <v>62</v>
      </c>
      <c r="AQ63" s="2" t="s">
        <v>62</v>
      </c>
      <c r="AR63" s="2" t="s">
        <v>75</v>
      </c>
      <c r="AS63" s="2" t="s">
        <v>75</v>
      </c>
      <c r="AT63" s="2" t="s">
        <v>75</v>
      </c>
      <c r="AU63" s="2" t="s">
        <v>75</v>
      </c>
      <c r="AV63" s="2" t="s">
        <v>75</v>
      </c>
      <c r="AW63" s="2" t="s">
        <v>62</v>
      </c>
      <c r="AX63" s="2" t="s">
        <v>62</v>
      </c>
      <c r="AY63" s="2" t="s">
        <v>75</v>
      </c>
      <c r="AZ63" s="2" t="s">
        <v>75</v>
      </c>
      <c r="BA63" s="2" t="s">
        <v>204</v>
      </c>
    </row>
    <row r="64" customFormat="false" ht="12.8" hidden="false" customHeight="false" outlineLevel="0" collapsed="false">
      <c r="A64" s="2" t="s">
        <v>221</v>
      </c>
      <c r="B64" s="2" t="s">
        <v>149</v>
      </c>
      <c r="C64" s="2" t="s">
        <v>58</v>
      </c>
      <c r="D64" s="2" t="s">
        <v>59</v>
      </c>
      <c r="E64" s="2" t="s">
        <v>79</v>
      </c>
      <c r="F64" s="2" t="s">
        <v>150</v>
      </c>
      <c r="G64" s="2" t="s">
        <v>75</v>
      </c>
      <c r="H64" s="2" t="s">
        <v>75</v>
      </c>
      <c r="I64" s="2" t="s">
        <v>75</v>
      </c>
      <c r="J64" s="2" t="s">
        <v>75</v>
      </c>
      <c r="K64" s="2" t="s">
        <v>75</v>
      </c>
      <c r="L64" s="2" t="s">
        <v>75</v>
      </c>
      <c r="M64" s="2" t="s">
        <v>75</v>
      </c>
      <c r="N64" s="2" t="s">
        <v>62</v>
      </c>
      <c r="O64" s="2" t="s">
        <v>75</v>
      </c>
      <c r="P64" s="2" t="s">
        <v>62</v>
      </c>
      <c r="Q64" s="2" t="s">
        <v>64</v>
      </c>
      <c r="R64" s="2" t="s">
        <v>66</v>
      </c>
      <c r="S64" s="2" t="s">
        <v>62</v>
      </c>
      <c r="T64" s="2" t="s">
        <v>63</v>
      </c>
      <c r="U64" s="2" t="s">
        <v>75</v>
      </c>
      <c r="V64" s="2" t="s">
        <v>75</v>
      </c>
      <c r="W64" s="2" t="s">
        <v>66</v>
      </c>
      <c r="X64" s="2" t="s">
        <v>62</v>
      </c>
      <c r="Y64" s="2" t="s">
        <v>63</v>
      </c>
      <c r="Z64" s="2" t="s">
        <v>66</v>
      </c>
      <c r="AA64" s="2" t="s">
        <v>65</v>
      </c>
      <c r="AB64" s="2" t="s">
        <v>66</v>
      </c>
      <c r="AC64" s="2" t="s">
        <v>65</v>
      </c>
      <c r="AD64" s="2" t="s">
        <v>75</v>
      </c>
      <c r="AE64" s="2" t="s">
        <v>66</v>
      </c>
      <c r="AF64" s="2" t="s">
        <v>64</v>
      </c>
      <c r="AG64" s="2" t="s">
        <v>66</v>
      </c>
      <c r="AH64" s="2" t="s">
        <v>66</v>
      </c>
      <c r="AI64" s="2" t="s">
        <v>65</v>
      </c>
      <c r="AJ64" s="2" t="s">
        <v>64</v>
      </c>
      <c r="AK64" s="2" t="s">
        <v>62</v>
      </c>
      <c r="AL64" s="2" t="s">
        <v>75</v>
      </c>
      <c r="AM64" s="2" t="s">
        <v>66</v>
      </c>
      <c r="AN64" s="2" t="s">
        <v>75</v>
      </c>
      <c r="AO64" s="2" t="s">
        <v>75</v>
      </c>
      <c r="AP64" s="2" t="s">
        <v>75</v>
      </c>
      <c r="AQ64" s="2" t="s">
        <v>62</v>
      </c>
      <c r="AR64" s="2" t="s">
        <v>75</v>
      </c>
      <c r="AS64" s="2" t="s">
        <v>75</v>
      </c>
      <c r="AT64" s="2" t="s">
        <v>75</v>
      </c>
      <c r="AU64" s="2" t="s">
        <v>75</v>
      </c>
      <c r="AV64" s="2" t="s">
        <v>63</v>
      </c>
      <c r="AW64" s="2" t="s">
        <v>62</v>
      </c>
      <c r="AX64" s="2" t="s">
        <v>64</v>
      </c>
      <c r="AY64" s="2" t="s">
        <v>62</v>
      </c>
      <c r="AZ64" s="2" t="s">
        <v>66</v>
      </c>
      <c r="BA64" s="2" t="s">
        <v>67</v>
      </c>
    </row>
    <row r="65" customFormat="false" ht="12.8" hidden="false" customHeight="false" outlineLevel="0" collapsed="false">
      <c r="A65" s="2" t="s">
        <v>222</v>
      </c>
      <c r="B65" s="2" t="s">
        <v>57</v>
      </c>
      <c r="C65" s="2" t="s">
        <v>58</v>
      </c>
      <c r="D65" s="2" t="s">
        <v>72</v>
      </c>
      <c r="E65" s="2" t="s">
        <v>60</v>
      </c>
      <c r="F65" s="2" t="s">
        <v>61</v>
      </c>
      <c r="G65" s="2" t="s">
        <v>75</v>
      </c>
      <c r="H65" s="2" t="s">
        <v>62</v>
      </c>
      <c r="I65" s="2" t="s">
        <v>62</v>
      </c>
      <c r="J65" s="2" t="s">
        <v>62</v>
      </c>
      <c r="K65" s="2" t="s">
        <v>62</v>
      </c>
      <c r="L65" s="2" t="s">
        <v>62</v>
      </c>
      <c r="M65" s="2" t="s">
        <v>66</v>
      </c>
      <c r="N65" s="2" t="s">
        <v>64</v>
      </c>
      <c r="O65" s="2" t="s">
        <v>62</v>
      </c>
      <c r="P65" s="2" t="s">
        <v>63</v>
      </c>
      <c r="Q65" s="2" t="s">
        <v>64</v>
      </c>
      <c r="R65" s="2" t="s">
        <v>64</v>
      </c>
      <c r="S65" s="2" t="s">
        <v>64</v>
      </c>
      <c r="T65" s="2" t="s">
        <v>64</v>
      </c>
      <c r="U65" s="2" t="s">
        <v>63</v>
      </c>
      <c r="V65" s="2" t="s">
        <v>64</v>
      </c>
      <c r="W65" s="2" t="s">
        <v>66</v>
      </c>
      <c r="X65" s="2" t="s">
        <v>63</v>
      </c>
      <c r="Y65" s="2" t="s">
        <v>63</v>
      </c>
      <c r="Z65" s="2" t="s">
        <v>64</v>
      </c>
      <c r="AA65" s="2" t="s">
        <v>63</v>
      </c>
      <c r="AB65" s="2" t="s">
        <v>64</v>
      </c>
      <c r="AC65" s="2" t="s">
        <v>64</v>
      </c>
      <c r="AD65" s="2" t="s">
        <v>65</v>
      </c>
      <c r="AE65" s="2" t="s">
        <v>66</v>
      </c>
      <c r="AF65" s="2" t="s">
        <v>65</v>
      </c>
      <c r="AG65" s="2" t="s">
        <v>64</v>
      </c>
      <c r="AH65" s="2" t="s">
        <v>64</v>
      </c>
      <c r="AI65" s="2" t="s">
        <v>66</v>
      </c>
      <c r="AJ65" s="2" t="s">
        <v>66</v>
      </c>
      <c r="AK65" s="2" t="s">
        <v>64</v>
      </c>
      <c r="AL65" s="2" t="s">
        <v>62</v>
      </c>
      <c r="AM65" s="2" t="s">
        <v>64</v>
      </c>
      <c r="AN65" s="2" t="s">
        <v>63</v>
      </c>
      <c r="AO65" s="2" t="s">
        <v>63</v>
      </c>
      <c r="AP65" s="2" t="s">
        <v>66</v>
      </c>
      <c r="AQ65" s="2" t="s">
        <v>66</v>
      </c>
      <c r="AR65" s="2" t="s">
        <v>63</v>
      </c>
      <c r="AS65" s="2" t="s">
        <v>62</v>
      </c>
      <c r="AT65" s="2" t="s">
        <v>62</v>
      </c>
      <c r="AU65" s="2" t="s">
        <v>63</v>
      </c>
      <c r="AV65" s="2" t="s">
        <v>66</v>
      </c>
      <c r="AW65" s="2" t="s">
        <v>63</v>
      </c>
      <c r="AX65" s="2" t="s">
        <v>62</v>
      </c>
      <c r="AY65" s="2" t="s">
        <v>62</v>
      </c>
      <c r="AZ65" s="2" t="s">
        <v>64</v>
      </c>
      <c r="BA65" s="2" t="s">
        <v>67</v>
      </c>
    </row>
    <row r="66" customFormat="false" ht="12.8" hidden="false" customHeight="false" outlineLevel="0" collapsed="false">
      <c r="A66" s="2" t="s">
        <v>223</v>
      </c>
      <c r="B66" s="2" t="s">
        <v>89</v>
      </c>
      <c r="C66" s="2" t="s">
        <v>58</v>
      </c>
      <c r="D66" s="2" t="s">
        <v>72</v>
      </c>
      <c r="E66" s="2" t="s">
        <v>73</v>
      </c>
      <c r="F66" s="2" t="s">
        <v>115</v>
      </c>
      <c r="G66" s="2" t="s">
        <v>66</v>
      </c>
      <c r="H66" s="2" t="s">
        <v>63</v>
      </c>
      <c r="I66" s="2" t="s">
        <v>64</v>
      </c>
      <c r="J66" s="2" t="s">
        <v>64</v>
      </c>
      <c r="K66" s="2" t="s">
        <v>63</v>
      </c>
      <c r="L66" s="2" t="s">
        <v>64</v>
      </c>
      <c r="M66" s="2" t="s">
        <v>63</v>
      </c>
      <c r="N66" s="2" t="s">
        <v>62</v>
      </c>
      <c r="O66" s="2" t="s">
        <v>75</v>
      </c>
      <c r="P66" s="2" t="s">
        <v>75</v>
      </c>
      <c r="Q66" s="2" t="s">
        <v>62</v>
      </c>
      <c r="R66" s="2" t="s">
        <v>75</v>
      </c>
      <c r="S66" s="2" t="s">
        <v>62</v>
      </c>
      <c r="T66" s="2" t="s">
        <v>62</v>
      </c>
      <c r="U66" s="2" t="s">
        <v>62</v>
      </c>
      <c r="V66" s="2" t="s">
        <v>62</v>
      </c>
      <c r="W66" s="2" t="s">
        <v>62</v>
      </c>
      <c r="X66" s="2" t="s">
        <v>62</v>
      </c>
      <c r="Y66" s="2" t="s">
        <v>66</v>
      </c>
      <c r="Z66" s="2" t="s">
        <v>63</v>
      </c>
      <c r="AA66" s="2" t="s">
        <v>64</v>
      </c>
      <c r="AB66" s="2" t="s">
        <v>65</v>
      </c>
      <c r="AC66" s="2" t="s">
        <v>65</v>
      </c>
      <c r="AD66" s="2" t="s">
        <v>63</v>
      </c>
      <c r="AE66" s="2" t="s">
        <v>65</v>
      </c>
      <c r="AF66" s="2" t="s">
        <v>64</v>
      </c>
      <c r="AG66" s="2" t="s">
        <v>65</v>
      </c>
      <c r="AH66" s="2" t="s">
        <v>65</v>
      </c>
      <c r="AI66" s="2" t="s">
        <v>65</v>
      </c>
      <c r="AJ66" s="2" t="s">
        <v>65</v>
      </c>
      <c r="AK66" s="2" t="s">
        <v>62</v>
      </c>
      <c r="AL66" s="2" t="s">
        <v>63</v>
      </c>
      <c r="AM66" s="2" t="s">
        <v>63</v>
      </c>
      <c r="AN66" s="2" t="s">
        <v>62</v>
      </c>
      <c r="AO66" s="2" t="s">
        <v>62</v>
      </c>
      <c r="AP66" s="2" t="s">
        <v>62</v>
      </c>
      <c r="AQ66" s="2" t="s">
        <v>62</v>
      </c>
      <c r="AR66" s="2" t="s">
        <v>75</v>
      </c>
      <c r="AS66" s="2" t="s">
        <v>62</v>
      </c>
      <c r="AT66" s="2" t="s">
        <v>75</v>
      </c>
      <c r="AU66" s="2" t="s">
        <v>63</v>
      </c>
      <c r="AV66" s="2" t="s">
        <v>62</v>
      </c>
      <c r="AW66" s="2" t="s">
        <v>63</v>
      </c>
      <c r="AX66" s="2" t="s">
        <v>63</v>
      </c>
      <c r="AY66" s="2" t="s">
        <v>75</v>
      </c>
      <c r="AZ66" s="2" t="s">
        <v>75</v>
      </c>
      <c r="BA66" s="2" t="s">
        <v>67</v>
      </c>
      <c r="BB66" s="2" t="s">
        <v>190</v>
      </c>
    </row>
    <row r="67" customFormat="false" ht="12.8" hidden="false" customHeight="false" outlineLevel="0" collapsed="false">
      <c r="A67" s="2" t="s">
        <v>224</v>
      </c>
      <c r="B67" s="2" t="s">
        <v>149</v>
      </c>
      <c r="C67" s="2" t="s">
        <v>71</v>
      </c>
      <c r="D67" s="2" t="s">
        <v>72</v>
      </c>
      <c r="E67" s="2" t="s">
        <v>110</v>
      </c>
      <c r="F67" s="2" t="s">
        <v>139</v>
      </c>
      <c r="G67" s="2" t="s">
        <v>66</v>
      </c>
      <c r="H67" s="2" t="s">
        <v>66</v>
      </c>
      <c r="I67" s="2" t="s">
        <v>66</v>
      </c>
      <c r="J67" s="2" t="s">
        <v>66</v>
      </c>
      <c r="K67" s="2" t="s">
        <v>66</v>
      </c>
      <c r="L67" s="2" t="s">
        <v>66</v>
      </c>
      <c r="M67" s="2" t="s">
        <v>66</v>
      </c>
      <c r="N67" s="2" t="s">
        <v>62</v>
      </c>
      <c r="O67" s="2" t="s">
        <v>75</v>
      </c>
      <c r="P67" s="2" t="s">
        <v>75</v>
      </c>
      <c r="Q67" s="2" t="s">
        <v>63</v>
      </c>
      <c r="R67" s="2" t="s">
        <v>64</v>
      </c>
      <c r="S67" s="2" t="s">
        <v>75</v>
      </c>
      <c r="T67" s="2" t="s">
        <v>63</v>
      </c>
      <c r="U67" s="2" t="s">
        <v>75</v>
      </c>
      <c r="V67" s="2" t="s">
        <v>75</v>
      </c>
      <c r="W67" s="2" t="s">
        <v>62</v>
      </c>
      <c r="X67" s="2" t="s">
        <v>75</v>
      </c>
      <c r="Y67" s="2" t="s">
        <v>66</v>
      </c>
      <c r="Z67" s="2" t="s">
        <v>66</v>
      </c>
      <c r="AA67" s="2" t="s">
        <v>63</v>
      </c>
      <c r="AB67" s="2" t="s">
        <v>75</v>
      </c>
      <c r="AC67" s="2" t="s">
        <v>66</v>
      </c>
      <c r="AD67" s="2" t="s">
        <v>66</v>
      </c>
      <c r="AE67" s="2" t="s">
        <v>66</v>
      </c>
      <c r="AF67" s="2" t="s">
        <v>66</v>
      </c>
      <c r="AG67" s="2" t="s">
        <v>75</v>
      </c>
      <c r="AH67" s="2" t="s">
        <v>75</v>
      </c>
      <c r="AI67" s="2" t="s">
        <v>75</v>
      </c>
      <c r="AJ67" s="2" t="s">
        <v>75</v>
      </c>
      <c r="AK67" s="2" t="s">
        <v>64</v>
      </c>
      <c r="AL67" s="2" t="s">
        <v>62</v>
      </c>
      <c r="AM67" s="2" t="s">
        <v>63</v>
      </c>
      <c r="AN67" s="2" t="s">
        <v>62</v>
      </c>
      <c r="AO67" s="2" t="s">
        <v>75</v>
      </c>
      <c r="AP67" s="2" t="s">
        <v>75</v>
      </c>
      <c r="AQ67" s="2" t="s">
        <v>75</v>
      </c>
      <c r="AR67" s="2" t="s">
        <v>75</v>
      </c>
      <c r="AS67" s="2" t="s">
        <v>75</v>
      </c>
      <c r="AT67" s="2" t="s">
        <v>62</v>
      </c>
      <c r="AU67" s="2" t="s">
        <v>63</v>
      </c>
      <c r="AV67" s="2" t="s">
        <v>63</v>
      </c>
      <c r="AW67" s="2" t="s">
        <v>62</v>
      </c>
      <c r="AX67" s="2" t="s">
        <v>64</v>
      </c>
      <c r="AY67" s="2" t="s">
        <v>75</v>
      </c>
      <c r="AZ67" s="2" t="s">
        <v>75</v>
      </c>
      <c r="BA67" s="2" t="s">
        <v>67</v>
      </c>
      <c r="BC67" s="2" t="s">
        <v>225</v>
      </c>
    </row>
    <row r="68" customFormat="false" ht="12.8" hidden="false" customHeight="false" outlineLevel="0" collapsed="false">
      <c r="A68" s="2" t="s">
        <v>226</v>
      </c>
      <c r="F68" s="2" t="s">
        <v>87</v>
      </c>
      <c r="G68" s="2" t="s">
        <v>62</v>
      </c>
      <c r="H68" s="2" t="s">
        <v>75</v>
      </c>
      <c r="I68" s="2" t="s">
        <v>75</v>
      </c>
      <c r="J68" s="2" t="s">
        <v>62</v>
      </c>
      <c r="K68" s="2" t="s">
        <v>62</v>
      </c>
      <c r="L68" s="2" t="s">
        <v>62</v>
      </c>
      <c r="M68" s="2" t="s">
        <v>63</v>
      </c>
      <c r="N68" s="2" t="s">
        <v>63</v>
      </c>
      <c r="O68" s="2" t="s">
        <v>62</v>
      </c>
      <c r="P68" s="2" t="s">
        <v>63</v>
      </c>
      <c r="Q68" s="2" t="s">
        <v>64</v>
      </c>
      <c r="R68" s="2" t="s">
        <v>63</v>
      </c>
      <c r="S68" s="2" t="s">
        <v>64</v>
      </c>
      <c r="T68" s="2" t="s">
        <v>64</v>
      </c>
      <c r="U68" s="2" t="s">
        <v>62</v>
      </c>
      <c r="V68" s="2" t="s">
        <v>63</v>
      </c>
      <c r="W68" s="2" t="s">
        <v>63</v>
      </c>
      <c r="X68" s="2" t="s">
        <v>63</v>
      </c>
      <c r="Y68" s="2" t="s">
        <v>63</v>
      </c>
      <c r="Z68" s="2" t="s">
        <v>63</v>
      </c>
      <c r="AA68" s="2" t="s">
        <v>63</v>
      </c>
      <c r="AB68" s="2" t="s">
        <v>66</v>
      </c>
      <c r="AC68" s="2" t="s">
        <v>66</v>
      </c>
      <c r="AD68" s="2" t="s">
        <v>65</v>
      </c>
      <c r="AE68" s="2" t="s">
        <v>66</v>
      </c>
      <c r="AF68" s="2" t="s">
        <v>63</v>
      </c>
      <c r="AG68" s="2" t="s">
        <v>66</v>
      </c>
      <c r="AH68" s="2" t="s">
        <v>66</v>
      </c>
      <c r="AI68" s="2" t="s">
        <v>64</v>
      </c>
      <c r="AJ68" s="2" t="s">
        <v>64</v>
      </c>
      <c r="AK68" s="2" t="s">
        <v>63</v>
      </c>
      <c r="AL68" s="2" t="s">
        <v>62</v>
      </c>
      <c r="AM68" s="2" t="s">
        <v>63</v>
      </c>
      <c r="AN68" s="2" t="s">
        <v>62</v>
      </c>
      <c r="AO68" s="2" t="s">
        <v>63</v>
      </c>
      <c r="AP68" s="2" t="s">
        <v>63</v>
      </c>
      <c r="AQ68" s="2" t="s">
        <v>63</v>
      </c>
      <c r="AR68" s="2" t="s">
        <v>75</v>
      </c>
      <c r="AS68" s="2" t="s">
        <v>75</v>
      </c>
      <c r="AT68" s="2" t="s">
        <v>62</v>
      </c>
      <c r="AU68" s="2" t="s">
        <v>62</v>
      </c>
      <c r="AV68" s="2" t="s">
        <v>63</v>
      </c>
      <c r="AW68" s="2" t="s">
        <v>62</v>
      </c>
      <c r="AX68" s="2" t="s">
        <v>63</v>
      </c>
      <c r="AY68" s="2" t="s">
        <v>62</v>
      </c>
      <c r="AZ68" s="2" t="s">
        <v>63</v>
      </c>
      <c r="BA68" s="2" t="s">
        <v>67</v>
      </c>
    </row>
    <row r="69" customFormat="false" ht="12.8" hidden="false" customHeight="false" outlineLevel="0" collapsed="false">
      <c r="A69" s="2" t="s">
        <v>227</v>
      </c>
      <c r="B69" s="2" t="s">
        <v>129</v>
      </c>
      <c r="C69" s="2" t="s">
        <v>58</v>
      </c>
      <c r="D69" s="2" t="s">
        <v>59</v>
      </c>
      <c r="E69" s="2" t="s">
        <v>73</v>
      </c>
      <c r="F69" s="2" t="s">
        <v>74</v>
      </c>
      <c r="G69" s="2" t="s">
        <v>64</v>
      </c>
      <c r="H69" s="2" t="s">
        <v>62</v>
      </c>
      <c r="I69" s="2" t="s">
        <v>66</v>
      </c>
      <c r="J69" s="2" t="s">
        <v>75</v>
      </c>
      <c r="K69" s="2" t="s">
        <v>63</v>
      </c>
      <c r="L69" s="2" t="s">
        <v>64</v>
      </c>
      <c r="M69" s="2" t="s">
        <v>64</v>
      </c>
      <c r="N69" s="2" t="s">
        <v>75</v>
      </c>
      <c r="O69" s="2" t="s">
        <v>62</v>
      </c>
      <c r="P69" s="2" t="s">
        <v>62</v>
      </c>
      <c r="Q69" s="2" t="s">
        <v>62</v>
      </c>
      <c r="R69" s="2" t="s">
        <v>64</v>
      </c>
      <c r="S69" s="2" t="s">
        <v>64</v>
      </c>
      <c r="T69" s="2" t="s">
        <v>64</v>
      </c>
      <c r="U69" s="2" t="s">
        <v>62</v>
      </c>
      <c r="V69" s="2" t="s">
        <v>62</v>
      </c>
      <c r="W69" s="2" t="s">
        <v>64</v>
      </c>
      <c r="X69" s="2" t="s">
        <v>62</v>
      </c>
      <c r="Y69" s="2" t="s">
        <v>64</v>
      </c>
      <c r="Z69" s="2" t="s">
        <v>65</v>
      </c>
      <c r="AA69" s="2" t="s">
        <v>64</v>
      </c>
      <c r="AB69" s="2" t="s">
        <v>65</v>
      </c>
      <c r="AC69" s="2" t="s">
        <v>65</v>
      </c>
      <c r="AD69" s="2" t="s">
        <v>64</v>
      </c>
      <c r="AE69" s="2" t="s">
        <v>65</v>
      </c>
      <c r="AF69" s="2" t="s">
        <v>63</v>
      </c>
      <c r="AG69" s="2" t="s">
        <v>65</v>
      </c>
      <c r="AH69" s="2" t="s">
        <v>64</v>
      </c>
      <c r="AI69" s="2" t="s">
        <v>66</v>
      </c>
      <c r="AJ69" s="2" t="s">
        <v>66</v>
      </c>
      <c r="AK69" s="2" t="s">
        <v>64</v>
      </c>
      <c r="AL69" s="2" t="s">
        <v>62</v>
      </c>
      <c r="AM69" s="2" t="s">
        <v>64</v>
      </c>
      <c r="AN69" s="2" t="s">
        <v>64</v>
      </c>
      <c r="AO69" s="2" t="s">
        <v>62</v>
      </c>
      <c r="AP69" s="2" t="s">
        <v>62</v>
      </c>
      <c r="AQ69" s="2" t="s">
        <v>62</v>
      </c>
      <c r="AR69" s="2" t="s">
        <v>62</v>
      </c>
      <c r="AS69" s="2" t="s">
        <v>62</v>
      </c>
      <c r="AT69" s="2" t="s">
        <v>75</v>
      </c>
      <c r="AU69" s="2" t="s">
        <v>62</v>
      </c>
      <c r="AV69" s="2" t="s">
        <v>62</v>
      </c>
      <c r="AW69" s="2" t="s">
        <v>64</v>
      </c>
      <c r="AX69" s="2" t="s">
        <v>63</v>
      </c>
      <c r="AY69" s="2" t="s">
        <v>62</v>
      </c>
      <c r="AZ69" s="2" t="s">
        <v>64</v>
      </c>
      <c r="BA69" s="2" t="s">
        <v>67</v>
      </c>
    </row>
    <row r="70" customFormat="false" ht="12.8" hidden="false" customHeight="false" outlineLevel="0" collapsed="false">
      <c r="A70" s="2" t="s">
        <v>228</v>
      </c>
      <c r="B70" s="2" t="s">
        <v>129</v>
      </c>
      <c r="C70" s="2" t="s">
        <v>58</v>
      </c>
      <c r="D70" s="2" t="s">
        <v>72</v>
      </c>
      <c r="E70" s="2" t="s">
        <v>73</v>
      </c>
      <c r="F70" s="2" t="s">
        <v>115</v>
      </c>
      <c r="G70" s="2" t="s">
        <v>64</v>
      </c>
      <c r="H70" s="2" t="s">
        <v>64</v>
      </c>
      <c r="I70" s="2" t="s">
        <v>75</v>
      </c>
      <c r="J70" s="2" t="s">
        <v>64</v>
      </c>
      <c r="K70" s="2" t="s">
        <v>64</v>
      </c>
      <c r="L70" s="2" t="s">
        <v>62</v>
      </c>
      <c r="M70" s="2" t="s">
        <v>66</v>
      </c>
      <c r="N70" s="2" t="s">
        <v>75</v>
      </c>
      <c r="O70" s="2" t="s">
        <v>75</v>
      </c>
      <c r="P70" s="2" t="s">
        <v>62</v>
      </c>
      <c r="Q70" s="2" t="s">
        <v>63</v>
      </c>
      <c r="R70" s="2" t="s">
        <v>64</v>
      </c>
      <c r="S70" s="2" t="s">
        <v>62</v>
      </c>
      <c r="T70" s="2" t="s">
        <v>62</v>
      </c>
      <c r="U70" s="2" t="s">
        <v>62</v>
      </c>
      <c r="V70" s="2" t="s">
        <v>75</v>
      </c>
      <c r="W70" s="2" t="s">
        <v>63</v>
      </c>
      <c r="X70" s="2" t="s">
        <v>75</v>
      </c>
      <c r="Y70" s="2" t="s">
        <v>65</v>
      </c>
      <c r="Z70" s="2" t="s">
        <v>66</v>
      </c>
      <c r="AA70" s="2" t="s">
        <v>75</v>
      </c>
      <c r="AB70" s="2" t="s">
        <v>75</v>
      </c>
      <c r="AC70" s="2" t="s">
        <v>65</v>
      </c>
      <c r="AD70" s="2" t="s">
        <v>65</v>
      </c>
      <c r="AE70" s="2" t="s">
        <v>63</v>
      </c>
      <c r="AF70" s="2" t="s">
        <v>64</v>
      </c>
      <c r="AG70" s="2" t="s">
        <v>65</v>
      </c>
      <c r="AH70" s="2" t="s">
        <v>64</v>
      </c>
      <c r="AI70" s="2" t="s">
        <v>64</v>
      </c>
      <c r="AJ70" s="2" t="s">
        <v>65</v>
      </c>
      <c r="AK70" s="2" t="s">
        <v>62</v>
      </c>
      <c r="AL70" s="2" t="s">
        <v>66</v>
      </c>
      <c r="AM70" s="2" t="s">
        <v>63</v>
      </c>
      <c r="AN70" s="2" t="s">
        <v>63</v>
      </c>
      <c r="AO70" s="2" t="s">
        <v>75</v>
      </c>
      <c r="AP70" s="2" t="s">
        <v>75</v>
      </c>
      <c r="AQ70" s="2" t="s">
        <v>66</v>
      </c>
      <c r="AR70" s="2" t="s">
        <v>75</v>
      </c>
      <c r="AS70" s="2" t="s">
        <v>75</v>
      </c>
      <c r="AT70" s="2" t="s">
        <v>75</v>
      </c>
      <c r="AU70" s="2" t="s">
        <v>90</v>
      </c>
      <c r="AV70" s="2" t="s">
        <v>90</v>
      </c>
      <c r="AW70" s="2" t="s">
        <v>62</v>
      </c>
      <c r="AX70" s="2" t="s">
        <v>75</v>
      </c>
      <c r="AY70" s="2" t="s">
        <v>75</v>
      </c>
      <c r="AZ70" s="2" t="s">
        <v>75</v>
      </c>
      <c r="BA70" s="2" t="s">
        <v>67</v>
      </c>
    </row>
    <row r="71" customFormat="false" ht="12.8" hidden="false" customHeight="false" outlineLevel="0" collapsed="false">
      <c r="A71" s="2" t="s">
        <v>229</v>
      </c>
      <c r="B71" s="2" t="s">
        <v>95</v>
      </c>
      <c r="C71" s="2" t="s">
        <v>71</v>
      </c>
      <c r="D71" s="2" t="s">
        <v>59</v>
      </c>
      <c r="E71" s="2" t="s">
        <v>73</v>
      </c>
      <c r="F71" s="2" t="s">
        <v>87</v>
      </c>
      <c r="G71" s="2" t="s">
        <v>75</v>
      </c>
      <c r="H71" s="2" t="s">
        <v>66</v>
      </c>
      <c r="I71" s="2" t="s">
        <v>66</v>
      </c>
      <c r="J71" s="2" t="s">
        <v>63</v>
      </c>
      <c r="K71" s="2" t="s">
        <v>64</v>
      </c>
      <c r="L71" s="2" t="s">
        <v>64</v>
      </c>
      <c r="M71" s="2" t="s">
        <v>66</v>
      </c>
      <c r="N71" s="2" t="s">
        <v>63</v>
      </c>
      <c r="O71" s="2" t="s">
        <v>75</v>
      </c>
      <c r="P71" s="2" t="s">
        <v>62</v>
      </c>
      <c r="Q71" s="2" t="s">
        <v>64</v>
      </c>
      <c r="R71" s="2" t="s">
        <v>66</v>
      </c>
      <c r="S71" s="2" t="s">
        <v>75</v>
      </c>
      <c r="T71" s="2" t="s">
        <v>62</v>
      </c>
      <c r="U71" s="2" t="s">
        <v>62</v>
      </c>
      <c r="V71" s="2" t="s">
        <v>62</v>
      </c>
      <c r="W71" s="2" t="s">
        <v>63</v>
      </c>
      <c r="X71" s="2" t="s">
        <v>62</v>
      </c>
      <c r="Y71" s="2" t="s">
        <v>66</v>
      </c>
      <c r="Z71" s="2" t="s">
        <v>63</v>
      </c>
      <c r="AA71" s="2" t="s">
        <v>64</v>
      </c>
      <c r="AB71" s="2" t="s">
        <v>65</v>
      </c>
      <c r="AC71" s="2" t="s">
        <v>65</v>
      </c>
      <c r="AD71" s="2" t="s">
        <v>65</v>
      </c>
      <c r="AE71" s="2" t="s">
        <v>64</v>
      </c>
      <c r="AF71" s="2" t="s">
        <v>64</v>
      </c>
      <c r="AG71" s="2" t="s">
        <v>63</v>
      </c>
      <c r="AH71" s="2" t="s">
        <v>66</v>
      </c>
      <c r="AI71" s="2" t="s">
        <v>64</v>
      </c>
      <c r="AJ71" s="2" t="s">
        <v>65</v>
      </c>
      <c r="AK71" s="2" t="s">
        <v>62</v>
      </c>
      <c r="AL71" s="2" t="s">
        <v>62</v>
      </c>
      <c r="AM71" s="2" t="s">
        <v>62</v>
      </c>
      <c r="AN71" s="2" t="s">
        <v>62</v>
      </c>
      <c r="AO71" s="2" t="s">
        <v>62</v>
      </c>
      <c r="AP71" s="2" t="s">
        <v>62</v>
      </c>
      <c r="AQ71" s="2" t="s">
        <v>62</v>
      </c>
      <c r="AR71" s="2" t="s">
        <v>62</v>
      </c>
      <c r="AS71" s="2" t="s">
        <v>62</v>
      </c>
      <c r="AT71" s="2" t="s">
        <v>62</v>
      </c>
      <c r="AU71" s="2" t="s">
        <v>62</v>
      </c>
      <c r="AV71" s="2" t="s">
        <v>64</v>
      </c>
      <c r="AW71" s="2" t="s">
        <v>63</v>
      </c>
      <c r="AX71" s="2" t="s">
        <v>62</v>
      </c>
      <c r="AY71" s="2" t="s">
        <v>62</v>
      </c>
      <c r="AZ71" s="2" t="s">
        <v>63</v>
      </c>
      <c r="BA71" s="2" t="s">
        <v>67</v>
      </c>
    </row>
    <row r="72" customFormat="false" ht="12.8" hidden="false" customHeight="false" outlineLevel="0" collapsed="false">
      <c r="A72" s="2" t="s">
        <v>230</v>
      </c>
      <c r="B72" s="2" t="s">
        <v>149</v>
      </c>
      <c r="C72" s="2" t="s">
        <v>71</v>
      </c>
      <c r="D72" s="2" t="s">
        <v>59</v>
      </c>
      <c r="E72" s="2" t="s">
        <v>73</v>
      </c>
      <c r="F72" s="2" t="s">
        <v>61</v>
      </c>
      <c r="G72" s="2" t="s">
        <v>75</v>
      </c>
      <c r="H72" s="2" t="s">
        <v>75</v>
      </c>
      <c r="I72" s="2" t="s">
        <v>62</v>
      </c>
      <c r="J72" s="2" t="s">
        <v>62</v>
      </c>
      <c r="K72" s="2" t="s">
        <v>63</v>
      </c>
      <c r="L72" s="2" t="s">
        <v>75</v>
      </c>
      <c r="M72" s="2" t="s">
        <v>64</v>
      </c>
      <c r="N72" s="2" t="s">
        <v>62</v>
      </c>
      <c r="O72" s="2" t="s">
        <v>62</v>
      </c>
      <c r="P72" s="2" t="s">
        <v>75</v>
      </c>
      <c r="Q72" s="2" t="s">
        <v>66</v>
      </c>
      <c r="R72" s="2" t="s">
        <v>64</v>
      </c>
      <c r="S72" s="2" t="s">
        <v>63</v>
      </c>
      <c r="T72" s="2" t="s">
        <v>64</v>
      </c>
      <c r="U72" s="2" t="s">
        <v>62</v>
      </c>
      <c r="V72" s="2" t="s">
        <v>62</v>
      </c>
      <c r="W72" s="2" t="s">
        <v>63</v>
      </c>
      <c r="X72" s="2" t="s">
        <v>63</v>
      </c>
      <c r="Y72" s="2" t="s">
        <v>64</v>
      </c>
      <c r="Z72" s="2" t="s">
        <v>63</v>
      </c>
      <c r="AA72" s="2" t="s">
        <v>65</v>
      </c>
      <c r="AB72" s="2" t="s">
        <v>65</v>
      </c>
      <c r="AC72" s="2" t="s">
        <v>64</v>
      </c>
      <c r="AD72" s="2" t="s">
        <v>75</v>
      </c>
      <c r="AE72" s="2" t="s">
        <v>64</v>
      </c>
      <c r="AF72" s="2" t="s">
        <v>65</v>
      </c>
      <c r="AG72" s="2" t="s">
        <v>65</v>
      </c>
      <c r="AH72" s="2" t="s">
        <v>66</v>
      </c>
      <c r="AI72" s="2" t="s">
        <v>66</v>
      </c>
      <c r="AJ72" s="2" t="s">
        <v>64</v>
      </c>
      <c r="AK72" s="2" t="s">
        <v>64</v>
      </c>
      <c r="AL72" s="2" t="s">
        <v>75</v>
      </c>
      <c r="AM72" s="2" t="s">
        <v>62</v>
      </c>
      <c r="AN72" s="2" t="s">
        <v>62</v>
      </c>
      <c r="AO72" s="2" t="s">
        <v>62</v>
      </c>
      <c r="AP72" s="2" t="s">
        <v>63</v>
      </c>
      <c r="AQ72" s="2" t="s">
        <v>63</v>
      </c>
      <c r="AR72" s="2" t="s">
        <v>64</v>
      </c>
      <c r="AS72" s="2" t="s">
        <v>64</v>
      </c>
      <c r="AT72" s="2" t="s">
        <v>75</v>
      </c>
      <c r="AU72" s="2" t="s">
        <v>62</v>
      </c>
      <c r="AV72" s="2" t="s">
        <v>63</v>
      </c>
      <c r="AW72" s="2" t="s">
        <v>66</v>
      </c>
      <c r="AX72" s="2" t="s">
        <v>75</v>
      </c>
      <c r="AY72" s="2" t="s">
        <v>62</v>
      </c>
      <c r="AZ72" s="2" t="s">
        <v>63</v>
      </c>
      <c r="BA72" s="2" t="s">
        <v>67</v>
      </c>
      <c r="BB72" s="2" t="s">
        <v>231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72"/>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BF1" activeCellId="1" sqref="L:L BF1"/>
    </sheetView>
  </sheetViews>
  <sheetFormatPr defaultColWidth="10.4921875" defaultRowHeight="15" zeroHeight="false" outlineLevelRow="0" outlineLevelCol="0"/>
  <sheetData>
    <row r="1" customFormat="false" ht="15" hidden="false" customHeight="false" outlineLevel="0" collapsed="false">
      <c r="A1" s="0" t="s">
        <v>653</v>
      </c>
      <c r="B1" s="0" t="s">
        <v>654</v>
      </c>
      <c r="C1" s="0" t="s">
        <v>655</v>
      </c>
      <c r="D1" s="0" t="s">
        <v>656</v>
      </c>
      <c r="E1" s="0" t="s">
        <v>657</v>
      </c>
      <c r="F1" s="0" t="s">
        <v>658</v>
      </c>
      <c r="G1" s="0" t="s">
        <v>659</v>
      </c>
      <c r="H1" s="0" t="s">
        <v>660</v>
      </c>
      <c r="I1" s="0" t="s">
        <v>661</v>
      </c>
      <c r="J1" s="0" t="s">
        <v>610</v>
      </c>
      <c r="K1" s="0" t="s">
        <v>662</v>
      </c>
      <c r="L1" s="0" t="s">
        <v>663</v>
      </c>
      <c r="M1" s="0" t="s">
        <v>664</v>
      </c>
      <c r="N1" s="0" t="s">
        <v>665</v>
      </c>
      <c r="O1" s="0" t="s">
        <v>615</v>
      </c>
      <c r="P1" s="0" t="s">
        <v>666</v>
      </c>
      <c r="Q1" s="0" t="s">
        <v>667</v>
      </c>
      <c r="R1" s="0" t="s">
        <v>668</v>
      </c>
      <c r="S1" s="0" t="s">
        <v>669</v>
      </c>
      <c r="T1" s="0" t="s">
        <v>620</v>
      </c>
      <c r="U1" s="0" t="s">
        <v>670</v>
      </c>
      <c r="V1" s="0" t="s">
        <v>671</v>
      </c>
      <c r="W1" s="0" t="s">
        <v>672</v>
      </c>
      <c r="X1" s="0" t="s">
        <v>673</v>
      </c>
      <c r="Y1" s="0" t="s">
        <v>674</v>
      </c>
      <c r="Z1" s="0" t="s">
        <v>675</v>
      </c>
      <c r="AA1" s="0" t="s">
        <v>676</v>
      </c>
      <c r="AB1" s="0" t="s">
        <v>677</v>
      </c>
      <c r="AC1" s="0" t="s">
        <v>678</v>
      </c>
      <c r="AD1" s="0" t="s">
        <v>679</v>
      </c>
      <c r="AE1" s="0" t="s">
        <v>680</v>
      </c>
      <c r="AF1" s="0" t="s">
        <v>681</v>
      </c>
      <c r="AG1" s="0" t="s">
        <v>682</v>
      </c>
      <c r="AH1" s="0" t="s">
        <v>683</v>
      </c>
      <c r="AI1" s="0" t="s">
        <v>684</v>
      </c>
      <c r="AJ1" s="0" t="s">
        <v>685</v>
      </c>
      <c r="AK1" s="0" t="s">
        <v>686</v>
      </c>
      <c r="AL1" s="0" t="s">
        <v>687</v>
      </c>
      <c r="AM1" s="0" t="s">
        <v>688</v>
      </c>
      <c r="AN1" s="0" t="s">
        <v>689</v>
      </c>
      <c r="AO1" s="0" t="s">
        <v>690</v>
      </c>
      <c r="AP1" s="0" t="s">
        <v>691</v>
      </c>
      <c r="AQ1" s="0" t="s">
        <v>692</v>
      </c>
      <c r="AR1" s="0" t="s">
        <v>693</v>
      </c>
      <c r="AS1" s="0" t="s">
        <v>694</v>
      </c>
      <c r="AT1" s="0" t="s">
        <v>695</v>
      </c>
      <c r="AU1" s="0" t="s">
        <v>696</v>
      </c>
      <c r="AV1" s="0" t="s">
        <v>697</v>
      </c>
      <c r="AW1" s="0" t="s">
        <v>698</v>
      </c>
      <c r="AX1" s="0" t="s">
        <v>699</v>
      </c>
      <c r="AY1" s="0" t="s">
        <v>700</v>
      </c>
      <c r="AZ1" s="0" t="s">
        <v>701</v>
      </c>
      <c r="BA1" s="0" t="s">
        <v>702</v>
      </c>
      <c r="BB1" s="0" t="s">
        <v>703</v>
      </c>
      <c r="BC1" s="0" t="s">
        <v>704</v>
      </c>
      <c r="BD1" s="0" t="s">
        <v>705</v>
      </c>
      <c r="BE1" s="0" t="s">
        <v>706</v>
      </c>
      <c r="BF1" s="0" t="s">
        <v>707</v>
      </c>
    </row>
    <row r="2" customFormat="false" ht="15" hidden="false" customHeight="false" outlineLevel="0" collapsed="false">
      <c r="A2" s="2" t="n">
        <v>4</v>
      </c>
      <c r="B2" s="2" t="n">
        <v>4</v>
      </c>
      <c r="C2" s="2" t="n">
        <v>4</v>
      </c>
      <c r="D2" s="2" t="n">
        <v>4</v>
      </c>
      <c r="E2" s="2" t="n">
        <f aca="false">SUM(A2:D2)/4</f>
        <v>4</v>
      </c>
      <c r="F2" s="2" t="n">
        <v>4</v>
      </c>
      <c r="G2" s="2" t="n">
        <v>4</v>
      </c>
      <c r="H2" s="2" t="n">
        <v>3</v>
      </c>
      <c r="I2" s="2" t="n">
        <v>4</v>
      </c>
      <c r="J2" s="2" t="n">
        <f aca="false">SUM(F2:I2)/4</f>
        <v>3.75</v>
      </c>
      <c r="K2" s="2" t="n">
        <v>4</v>
      </c>
      <c r="L2" s="2" t="n">
        <v>3</v>
      </c>
      <c r="M2" s="2" t="n">
        <v>3</v>
      </c>
      <c r="N2" s="2" t="n">
        <v>3</v>
      </c>
      <c r="O2" s="2" t="n">
        <f aca="false">SUM(K2:N2)/4</f>
        <v>3.25</v>
      </c>
      <c r="P2" s="2" t="n">
        <v>4</v>
      </c>
      <c r="Q2" s="2" t="n">
        <v>2</v>
      </c>
      <c r="R2" s="2" t="n">
        <v>4</v>
      </c>
      <c r="S2" s="2" t="n">
        <v>2</v>
      </c>
      <c r="T2" s="2" t="n">
        <f aca="false">SUM(P2:S2)/4</f>
        <v>3</v>
      </c>
      <c r="U2" s="2" t="n">
        <v>4</v>
      </c>
      <c r="V2" s="2" t="n">
        <v>2</v>
      </c>
      <c r="W2" s="2" t="n">
        <f aca="false">SUM(U2:V2)/2</f>
        <v>3</v>
      </c>
      <c r="X2" s="2" t="n">
        <v>2</v>
      </c>
      <c r="Y2" s="2" t="n">
        <v>3</v>
      </c>
      <c r="Z2" s="2" t="n">
        <v>4</v>
      </c>
      <c r="AA2" s="2" t="n">
        <v>4</v>
      </c>
      <c r="AB2" s="2" t="n">
        <f aca="false">SUM(X2:AA2)/4</f>
        <v>3.25</v>
      </c>
      <c r="AC2" s="2" t="n">
        <v>1</v>
      </c>
      <c r="AD2" s="2" t="n">
        <v>4</v>
      </c>
      <c r="AE2" s="2" t="n">
        <v>2</v>
      </c>
      <c r="AF2" s="2" t="n">
        <v>4</v>
      </c>
      <c r="AG2" s="2" t="n">
        <f aca="false">SUM(AC2:AF2)/4</f>
        <v>2.75</v>
      </c>
      <c r="AH2" s="2" t="n">
        <v>2</v>
      </c>
      <c r="AI2" s="2" t="n">
        <v>2</v>
      </c>
      <c r="AJ2" s="2" t="n">
        <v>1</v>
      </c>
      <c r="AK2" s="2" t="n">
        <v>1</v>
      </c>
      <c r="AL2" s="2" t="n">
        <f aca="false">SUM(AH2:AK2)/4</f>
        <v>1.5</v>
      </c>
      <c r="AM2" s="2" t="n">
        <v>4</v>
      </c>
      <c r="AN2" s="2" t="n">
        <v>4</v>
      </c>
      <c r="AO2" s="2" t="n">
        <v>2</v>
      </c>
      <c r="AP2" s="2" t="n">
        <v>4</v>
      </c>
      <c r="AQ2" s="2" t="n">
        <f aca="false">SUM(AM2:AP2)/4</f>
        <v>3.5</v>
      </c>
      <c r="AR2" s="2" t="n">
        <v>4</v>
      </c>
      <c r="AS2" s="2" t="n">
        <v>2</v>
      </c>
      <c r="AT2" s="2" t="n">
        <v>3</v>
      </c>
      <c r="AU2" s="2" t="n">
        <v>4</v>
      </c>
      <c r="AV2" s="2" t="n">
        <f aca="false">SUM(AR2:AU2)/4</f>
        <v>3.25</v>
      </c>
      <c r="AW2" s="2" t="n">
        <v>4</v>
      </c>
      <c r="AX2" s="2" t="n">
        <v>4</v>
      </c>
      <c r="AY2" s="2" t="n">
        <v>3</v>
      </c>
      <c r="AZ2" s="2" t="n">
        <v>4</v>
      </c>
      <c r="BA2" s="2" t="n">
        <f aca="false">SUM(AW2:AZ2)/4</f>
        <v>3.75</v>
      </c>
      <c r="BB2" s="2" t="n">
        <v>4</v>
      </c>
      <c r="BC2" s="2" t="n">
        <v>4</v>
      </c>
      <c r="BD2" s="2" t="n">
        <v>4</v>
      </c>
      <c r="BE2" s="2" t="n">
        <v>4</v>
      </c>
      <c r="BF2" s="0" t="n">
        <f aca="false">SUM(BB2:BE2)/4</f>
        <v>4</v>
      </c>
    </row>
    <row r="3" customFormat="false" ht="15" hidden="false" customHeight="false" outlineLevel="0" collapsed="false">
      <c r="A3" s="2" t="n">
        <v>5</v>
      </c>
      <c r="B3" s="2" t="n">
        <v>2</v>
      </c>
      <c r="C3" s="2" t="n">
        <v>2</v>
      </c>
      <c r="D3" s="2" t="n">
        <v>2</v>
      </c>
      <c r="E3" s="2" t="n">
        <f aca="false">SUM(A3:D3)/4</f>
        <v>2.75</v>
      </c>
      <c r="F3" s="2" t="n">
        <v>4</v>
      </c>
      <c r="G3" s="2" t="n">
        <v>3</v>
      </c>
      <c r="H3" s="2" t="n">
        <v>2</v>
      </c>
      <c r="I3" s="2" t="n">
        <v>5</v>
      </c>
      <c r="J3" s="2" t="n">
        <f aca="false">SUM(F3:I3)/4</f>
        <v>3.5</v>
      </c>
      <c r="K3" s="2" t="n">
        <v>5</v>
      </c>
      <c r="L3" s="2" t="n">
        <v>5</v>
      </c>
      <c r="M3" s="2" t="n">
        <v>5</v>
      </c>
      <c r="N3" s="2" t="n">
        <v>5</v>
      </c>
      <c r="O3" s="2" t="n">
        <f aca="false">SUM(K3:N3)/4</f>
        <v>5</v>
      </c>
      <c r="P3" s="2" t="n">
        <v>5</v>
      </c>
      <c r="Q3" s="2" t="n">
        <v>2</v>
      </c>
      <c r="R3" s="2" t="n">
        <v>3</v>
      </c>
      <c r="S3" s="2" t="n">
        <v>5</v>
      </c>
      <c r="T3" s="2" t="n">
        <f aca="false">SUM(P3:S3)/4</f>
        <v>3.75</v>
      </c>
      <c r="U3" s="2" t="n">
        <v>5</v>
      </c>
      <c r="V3" s="2" t="n">
        <v>5</v>
      </c>
      <c r="W3" s="2" t="n">
        <f aca="false">SUM(U3:V3)/2</f>
        <v>5</v>
      </c>
      <c r="X3" s="2" t="n">
        <v>1</v>
      </c>
      <c r="Y3" s="2" t="n">
        <v>2</v>
      </c>
      <c r="Z3" s="2" t="n">
        <v>1</v>
      </c>
      <c r="AA3" s="2" t="n">
        <v>2</v>
      </c>
      <c r="AB3" s="2" t="n">
        <f aca="false">SUM(X3:AA3)/4</f>
        <v>1.5</v>
      </c>
      <c r="AC3" s="2" t="n">
        <v>4</v>
      </c>
      <c r="AD3" s="2" t="n">
        <v>4</v>
      </c>
      <c r="AE3" s="2" t="n">
        <v>3</v>
      </c>
      <c r="AF3" s="2" t="n">
        <v>2</v>
      </c>
      <c r="AG3" s="2" t="n">
        <f aca="false">SUM(AC3:AF3)/4</f>
        <v>3.25</v>
      </c>
      <c r="AH3" s="2" t="n">
        <v>4</v>
      </c>
      <c r="AI3" s="2" t="n">
        <v>3</v>
      </c>
      <c r="AJ3" s="2" t="n">
        <v>2</v>
      </c>
      <c r="AK3" s="2" t="n">
        <v>1</v>
      </c>
      <c r="AL3" s="2" t="n">
        <f aca="false">SUM(AH3:AK3)/4</f>
        <v>2.5</v>
      </c>
      <c r="AM3" s="2" t="n">
        <v>4</v>
      </c>
      <c r="AN3" s="2" t="n">
        <v>5</v>
      </c>
      <c r="AO3" s="2" t="n">
        <v>4</v>
      </c>
      <c r="AP3" s="2" t="n">
        <v>5</v>
      </c>
      <c r="AQ3" s="2" t="n">
        <f aca="false">SUM(AM3:AP3)/4</f>
        <v>4.5</v>
      </c>
      <c r="AR3" s="2" t="n">
        <v>5</v>
      </c>
      <c r="AS3" s="2" t="n">
        <v>5</v>
      </c>
      <c r="AT3" s="2" t="n">
        <v>5</v>
      </c>
      <c r="AU3" s="2" t="n">
        <v>5</v>
      </c>
      <c r="AV3" s="2" t="n">
        <f aca="false">SUM(AR3:AU3)/4</f>
        <v>5</v>
      </c>
      <c r="AW3" s="2" t="n">
        <v>5</v>
      </c>
      <c r="AX3" s="2" t="n">
        <v>3</v>
      </c>
      <c r="AY3" s="2" t="n">
        <v>5</v>
      </c>
      <c r="AZ3" s="2" t="n">
        <v>5</v>
      </c>
      <c r="BA3" s="2" t="n">
        <f aca="false">SUM(AW3:AZ3)/4</f>
        <v>4.5</v>
      </c>
      <c r="BB3" s="2" t="n">
        <v>2</v>
      </c>
      <c r="BC3" s="2" t="n">
        <v>5</v>
      </c>
      <c r="BD3" s="2" t="n">
        <v>5</v>
      </c>
      <c r="BE3" s="2" t="n">
        <v>5</v>
      </c>
      <c r="BF3" s="0" t="n">
        <f aca="false">SUM(BB3:BE3)/4</f>
        <v>4.25</v>
      </c>
    </row>
    <row r="4" customFormat="false" ht="15" hidden="false" customHeight="false" outlineLevel="0" collapsed="false">
      <c r="A4" s="2" t="n">
        <v>4</v>
      </c>
      <c r="B4" s="2" t="n">
        <v>5</v>
      </c>
      <c r="C4" s="2" t="n">
        <v>4</v>
      </c>
      <c r="D4" s="2" t="n">
        <v>2</v>
      </c>
      <c r="E4" s="2" t="n">
        <f aca="false">SUM(A4:D4)/4</f>
        <v>3.75</v>
      </c>
      <c r="F4" s="2" t="n">
        <v>2</v>
      </c>
      <c r="G4" s="2" t="n">
        <v>4</v>
      </c>
      <c r="H4" s="2" t="n">
        <v>3</v>
      </c>
      <c r="I4" s="2" t="n">
        <v>3</v>
      </c>
      <c r="J4" s="2" t="n">
        <f aca="false">SUM(F4:I4)/4</f>
        <v>3</v>
      </c>
      <c r="K4" s="2" t="n">
        <v>3</v>
      </c>
      <c r="L4" s="2" t="n">
        <v>3</v>
      </c>
      <c r="M4" s="2" t="n">
        <v>2</v>
      </c>
      <c r="N4" s="2" t="n">
        <v>2</v>
      </c>
      <c r="O4" s="2" t="n">
        <f aca="false">SUM(K4:N4)/4</f>
        <v>2.5</v>
      </c>
      <c r="P4" s="2" t="n">
        <v>4</v>
      </c>
      <c r="Q4" s="2" t="n">
        <v>2</v>
      </c>
      <c r="R4" s="2" t="n">
        <v>4</v>
      </c>
      <c r="S4" s="2" t="n">
        <v>4</v>
      </c>
      <c r="T4" s="2" t="n">
        <f aca="false">SUM(P4:S4)/4</f>
        <v>3.5</v>
      </c>
      <c r="U4" s="2" t="n">
        <v>3</v>
      </c>
      <c r="V4" s="2" t="n">
        <v>4</v>
      </c>
      <c r="W4" s="2" t="n">
        <f aca="false">SUM(U4:V4)/2</f>
        <v>3.5</v>
      </c>
      <c r="X4" s="2" t="n">
        <v>3</v>
      </c>
      <c r="Y4" s="2" t="n">
        <v>2</v>
      </c>
      <c r="Z4" s="2" t="n">
        <v>2</v>
      </c>
      <c r="AA4" s="2" t="n">
        <v>3</v>
      </c>
      <c r="AB4" s="2" t="n">
        <f aca="false">SUM(X4:AA4)/4</f>
        <v>2.5</v>
      </c>
      <c r="AC4" s="2" t="n">
        <v>2</v>
      </c>
      <c r="AD4" s="2" t="n">
        <v>2</v>
      </c>
      <c r="AE4" s="2" t="n">
        <v>3</v>
      </c>
      <c r="AF4" s="2" t="n">
        <v>4</v>
      </c>
      <c r="AG4" s="2" t="n">
        <f aca="false">SUM(AC4:AF4)/4</f>
        <v>2.75</v>
      </c>
      <c r="AH4" s="2" t="n">
        <v>3</v>
      </c>
      <c r="AI4" s="2" t="n">
        <v>2</v>
      </c>
      <c r="AJ4" s="2" t="n">
        <v>1</v>
      </c>
      <c r="AK4" s="2" t="n">
        <v>2</v>
      </c>
      <c r="AL4" s="2" t="n">
        <f aca="false">SUM(AH4:AK4)/4</f>
        <v>2</v>
      </c>
      <c r="AM4" s="2" t="n">
        <v>2</v>
      </c>
      <c r="AN4" s="2" t="n">
        <v>3</v>
      </c>
      <c r="AO4" s="2" t="n">
        <v>3</v>
      </c>
      <c r="AP4" s="2" t="n">
        <v>4</v>
      </c>
      <c r="AQ4" s="2" t="n">
        <f aca="false">SUM(AM4:AP4)/4</f>
        <v>3</v>
      </c>
      <c r="AR4" s="2" t="n">
        <v>4</v>
      </c>
      <c r="AS4" s="2" t="n">
        <v>3</v>
      </c>
      <c r="AT4" s="2" t="n">
        <v>2</v>
      </c>
      <c r="AU4" s="2" t="n">
        <v>4</v>
      </c>
      <c r="AV4" s="2" t="n">
        <f aca="false">SUM(AR4:AU4)/4</f>
        <v>3.25</v>
      </c>
      <c r="AW4" s="2" t="n">
        <v>4</v>
      </c>
      <c r="AX4" s="2" t="n">
        <v>4</v>
      </c>
      <c r="AY4" s="2" t="n">
        <v>3</v>
      </c>
      <c r="AZ4" s="2" t="n">
        <v>3</v>
      </c>
      <c r="BA4" s="2" t="n">
        <f aca="false">SUM(AW4:AZ4)/4</f>
        <v>3.5</v>
      </c>
      <c r="BB4" s="2" t="n">
        <v>4</v>
      </c>
      <c r="BC4" s="2" t="n">
        <v>2</v>
      </c>
      <c r="BD4" s="2" t="n">
        <v>3</v>
      </c>
      <c r="BE4" s="2" t="n">
        <v>4</v>
      </c>
      <c r="BF4" s="0" t="n">
        <f aca="false">SUM(BB4:BE4)/4</f>
        <v>3.25</v>
      </c>
    </row>
    <row r="5" customFormat="false" ht="15" hidden="false" customHeight="false" outlineLevel="0" collapsed="false">
      <c r="A5" s="2" t="n">
        <v>4</v>
      </c>
      <c r="B5" s="2" t="n">
        <v>5</v>
      </c>
      <c r="C5" s="2" t="n">
        <v>2</v>
      </c>
      <c r="D5" s="2" t="n">
        <v>5</v>
      </c>
      <c r="E5" s="2" t="n">
        <f aca="false">SUM(A5:D5)/4</f>
        <v>4</v>
      </c>
      <c r="F5" s="2" t="n">
        <v>4</v>
      </c>
      <c r="G5" s="2" t="n">
        <v>5</v>
      </c>
      <c r="H5" s="2" t="n">
        <v>5</v>
      </c>
      <c r="I5" s="2" t="n">
        <v>5</v>
      </c>
      <c r="J5" s="2" t="n">
        <f aca="false">SUM(F5:I5)/4</f>
        <v>4.75</v>
      </c>
      <c r="K5" s="2" t="n">
        <v>5</v>
      </c>
      <c r="L5" s="2" t="n">
        <v>3</v>
      </c>
      <c r="M5" s="2" t="n">
        <v>2</v>
      </c>
      <c r="N5" s="2" t="n">
        <v>2</v>
      </c>
      <c r="O5" s="2" t="n">
        <f aca="false">SUM(K5:N5)/4</f>
        <v>3</v>
      </c>
      <c r="P5" s="2" t="n">
        <v>5</v>
      </c>
      <c r="Q5" s="2" t="n">
        <v>2</v>
      </c>
      <c r="R5" s="2" t="n">
        <v>5</v>
      </c>
      <c r="S5" s="2" t="n">
        <v>5</v>
      </c>
      <c r="T5" s="2" t="n">
        <f aca="false">SUM(P5:S5)/4</f>
        <v>4.25</v>
      </c>
      <c r="U5" s="2" t="n">
        <v>5</v>
      </c>
      <c r="V5" s="2" t="n">
        <v>3</v>
      </c>
      <c r="W5" s="2" t="n">
        <f aca="false">SUM(U5:V5)/2</f>
        <v>4</v>
      </c>
      <c r="X5" s="2" t="n">
        <v>3</v>
      </c>
      <c r="Y5" s="2" t="n">
        <v>1</v>
      </c>
      <c r="Z5" s="2" t="n">
        <v>4</v>
      </c>
      <c r="AA5" s="2" t="n">
        <v>3</v>
      </c>
      <c r="AB5" s="2" t="n">
        <f aca="false">SUM(X5:AA5)/4</f>
        <v>2.75</v>
      </c>
      <c r="AC5" s="2" t="n">
        <v>3</v>
      </c>
      <c r="AD5" s="2" t="n">
        <v>3</v>
      </c>
      <c r="AE5" s="2" t="n">
        <v>2</v>
      </c>
      <c r="AF5" s="2" t="n">
        <v>3</v>
      </c>
      <c r="AG5" s="2" t="n">
        <f aca="false">SUM(AC5:AF5)/4</f>
        <v>2.75</v>
      </c>
      <c r="AH5" s="2" t="n">
        <v>4</v>
      </c>
      <c r="AI5" s="2" t="n">
        <v>1</v>
      </c>
      <c r="AJ5" s="2" t="n">
        <v>1</v>
      </c>
      <c r="AK5" s="2" t="n">
        <v>1</v>
      </c>
      <c r="AL5" s="2" t="n">
        <f aca="false">SUM(AH5:AK5)/4</f>
        <v>1.75</v>
      </c>
      <c r="AM5" s="2" t="n">
        <v>4</v>
      </c>
      <c r="AN5" s="2" t="n">
        <v>5</v>
      </c>
      <c r="AO5" s="2" t="n">
        <v>5</v>
      </c>
      <c r="AP5" s="2" t="n">
        <v>5</v>
      </c>
      <c r="AQ5" s="2" t="n">
        <f aca="false">SUM(AM5:AP5)/4</f>
        <v>4.75</v>
      </c>
      <c r="AR5" s="2" t="n">
        <v>5</v>
      </c>
      <c r="AS5" s="2" t="n">
        <v>3</v>
      </c>
      <c r="AT5" s="2" t="n">
        <v>3</v>
      </c>
      <c r="AU5" s="2" t="n">
        <v>5</v>
      </c>
      <c r="AV5" s="2" t="n">
        <f aca="false">SUM(AR5:AU5)/4</f>
        <v>4</v>
      </c>
      <c r="AW5" s="2" t="n">
        <v>5</v>
      </c>
      <c r="AX5" s="2" t="n">
        <v>5</v>
      </c>
      <c r="AY5" s="2" t="n">
        <v>4</v>
      </c>
      <c r="AZ5" s="2" t="n">
        <v>3</v>
      </c>
      <c r="BA5" s="2" t="n">
        <f aca="false">SUM(AW5:AZ5)/4</f>
        <v>4.25</v>
      </c>
      <c r="BB5" s="2" t="n">
        <v>3</v>
      </c>
      <c r="BC5" s="2" t="n">
        <v>3</v>
      </c>
      <c r="BD5" s="2" t="n">
        <v>5</v>
      </c>
      <c r="BE5" s="2" t="n">
        <v>3</v>
      </c>
      <c r="BF5" s="0" t="n">
        <f aca="false">SUM(BB5:BE5)/4</f>
        <v>3.5</v>
      </c>
    </row>
    <row r="6" customFormat="false" ht="15" hidden="false" customHeight="false" outlineLevel="0" collapsed="false">
      <c r="A6" s="2" t="n">
        <v>3</v>
      </c>
      <c r="B6" s="2" t="n">
        <v>5</v>
      </c>
      <c r="C6" s="2" t="n">
        <v>3</v>
      </c>
      <c r="D6" s="2" t="n">
        <v>2</v>
      </c>
      <c r="E6" s="2" t="n">
        <f aca="false">SUM(A6:D6)/4</f>
        <v>3.25</v>
      </c>
      <c r="F6" s="2" t="n">
        <v>3</v>
      </c>
      <c r="G6" s="2" t="n">
        <v>4</v>
      </c>
      <c r="H6" s="2" t="n">
        <v>2</v>
      </c>
      <c r="I6" s="2" t="n">
        <v>2</v>
      </c>
      <c r="J6" s="2" t="n">
        <f aca="false">SUM(F6:I6)/4</f>
        <v>2.75</v>
      </c>
      <c r="K6" s="2" t="n">
        <v>2</v>
      </c>
      <c r="L6" s="2" t="n">
        <v>2</v>
      </c>
      <c r="M6" s="2" t="n">
        <v>2</v>
      </c>
      <c r="N6" s="2" t="n">
        <v>2</v>
      </c>
      <c r="O6" s="2" t="n">
        <f aca="false">SUM(K6:N6)/4</f>
        <v>2</v>
      </c>
      <c r="P6" s="2" t="n">
        <v>5</v>
      </c>
      <c r="Q6" s="2" t="n">
        <v>3</v>
      </c>
      <c r="R6" s="2" t="n">
        <v>3</v>
      </c>
      <c r="S6" s="2" t="n">
        <v>2</v>
      </c>
      <c r="T6" s="2" t="n">
        <f aca="false">SUM(P6:S6)/4</f>
        <v>3.25</v>
      </c>
      <c r="U6" s="2" t="n">
        <v>5</v>
      </c>
      <c r="V6" s="2" t="n">
        <v>5</v>
      </c>
      <c r="W6" s="2" t="n">
        <f aca="false">SUM(U6:V6)/2</f>
        <v>5</v>
      </c>
      <c r="X6" s="2" t="n">
        <v>3</v>
      </c>
      <c r="Y6" s="2" t="n">
        <v>1</v>
      </c>
      <c r="Z6" s="2" t="n">
        <v>4</v>
      </c>
      <c r="AA6" s="2" t="n">
        <v>3</v>
      </c>
      <c r="AB6" s="2" t="n">
        <f aca="false">SUM(X6:AA6)/4</f>
        <v>2.75</v>
      </c>
      <c r="AC6" s="2" t="n">
        <v>2</v>
      </c>
      <c r="AD6" s="2" t="n">
        <v>2</v>
      </c>
      <c r="AE6" s="2" t="n">
        <v>4</v>
      </c>
      <c r="AF6" s="2" t="n">
        <v>1</v>
      </c>
      <c r="AG6" s="2" t="n">
        <f aca="false">SUM(AC6:AF6)/4</f>
        <v>2.25</v>
      </c>
      <c r="AH6" s="2" t="n">
        <v>4</v>
      </c>
      <c r="AI6" s="2" t="n">
        <v>5</v>
      </c>
      <c r="AJ6" s="2" t="n">
        <v>3</v>
      </c>
      <c r="AK6" s="2" t="n">
        <v>4</v>
      </c>
      <c r="AL6" s="2" t="n">
        <f aca="false">SUM(AH6:AK6)/4</f>
        <v>4</v>
      </c>
      <c r="AM6" s="2" t="n">
        <v>2</v>
      </c>
      <c r="AN6" s="2" t="n">
        <v>2</v>
      </c>
      <c r="AO6" s="2" t="n">
        <v>2</v>
      </c>
      <c r="AP6" s="2" t="n">
        <v>2</v>
      </c>
      <c r="AQ6" s="2" t="n">
        <f aca="false">SUM(AM6:AP6)/4</f>
        <v>2</v>
      </c>
      <c r="AR6" s="2" t="n">
        <v>5</v>
      </c>
      <c r="AS6" s="2" t="n">
        <v>5</v>
      </c>
      <c r="AT6" s="2" t="n">
        <v>2</v>
      </c>
      <c r="AU6" s="2" t="n">
        <v>5</v>
      </c>
      <c r="AV6" s="2" t="n">
        <f aca="false">SUM(AR6:AU6)/4</f>
        <v>4.25</v>
      </c>
      <c r="AW6" s="2" t="n">
        <v>5</v>
      </c>
      <c r="AX6" s="2" t="n">
        <v>2</v>
      </c>
      <c r="AY6" s="2" t="n">
        <v>2</v>
      </c>
      <c r="AZ6" s="2" t="n">
        <v>2</v>
      </c>
      <c r="BA6" s="2" t="n">
        <f aca="false">SUM(AW6:AZ6)/4</f>
        <v>2.75</v>
      </c>
      <c r="BB6" s="2" t="n">
        <v>4</v>
      </c>
      <c r="BC6" s="2" t="n">
        <v>2</v>
      </c>
      <c r="BD6" s="2" t="n">
        <v>5</v>
      </c>
      <c r="BE6" s="2" t="n">
        <v>5</v>
      </c>
      <c r="BF6" s="0" t="n">
        <f aca="false">SUM(BB6:BE6)/4</f>
        <v>4</v>
      </c>
    </row>
    <row r="7" customFormat="false" ht="15" hidden="false" customHeight="false" outlineLevel="0" collapsed="false">
      <c r="A7" s="2" t="n">
        <v>2</v>
      </c>
      <c r="B7" s="2" t="n">
        <v>5</v>
      </c>
      <c r="C7" s="2" t="n">
        <v>2</v>
      </c>
      <c r="D7" s="2" t="n">
        <v>2</v>
      </c>
      <c r="E7" s="2" t="n">
        <f aca="false">SUM(A7:D7)/4</f>
        <v>2.75</v>
      </c>
      <c r="F7" s="2" t="n">
        <v>3</v>
      </c>
      <c r="G7" s="2" t="n">
        <v>3</v>
      </c>
      <c r="H7" s="2" t="n">
        <v>2</v>
      </c>
      <c r="I7" s="2" t="n">
        <v>4</v>
      </c>
      <c r="J7" s="2" t="n">
        <f aca="false">SUM(F7:I7)/4</f>
        <v>3</v>
      </c>
      <c r="K7" s="2" t="n">
        <v>5</v>
      </c>
      <c r="L7" s="2" t="n">
        <v>4</v>
      </c>
      <c r="M7" s="2" t="n">
        <v>3</v>
      </c>
      <c r="N7" s="2" t="n">
        <v>2</v>
      </c>
      <c r="O7" s="2" t="n">
        <f aca="false">SUM(K7:N7)/4</f>
        <v>3.5</v>
      </c>
      <c r="P7" s="2" t="n">
        <v>4</v>
      </c>
      <c r="Q7" s="2" t="n">
        <v>2</v>
      </c>
      <c r="R7" s="2" t="n">
        <v>5</v>
      </c>
      <c r="S7" s="2" t="n">
        <v>5</v>
      </c>
      <c r="T7" s="2" t="n">
        <f aca="false">SUM(P7:S7)/4</f>
        <v>4</v>
      </c>
      <c r="U7" s="2" t="n">
        <v>2</v>
      </c>
      <c r="V7" s="2" t="n">
        <v>5</v>
      </c>
      <c r="W7" s="2" t="n">
        <f aca="false">SUM(U7:V7)/2</f>
        <v>3.5</v>
      </c>
      <c r="X7" s="2" t="n">
        <v>1</v>
      </c>
      <c r="Y7" s="2" t="n">
        <v>2</v>
      </c>
      <c r="Z7" s="2" t="n">
        <v>1</v>
      </c>
      <c r="AA7" s="2" t="n">
        <v>1</v>
      </c>
      <c r="AB7" s="2" t="n">
        <f aca="false">SUM(X7:AA7)/4</f>
        <v>1.25</v>
      </c>
      <c r="AC7" s="2" t="n">
        <v>3</v>
      </c>
      <c r="AD7" s="2" t="n">
        <v>3</v>
      </c>
      <c r="AE7" s="2" t="n">
        <v>2</v>
      </c>
      <c r="AF7" s="2" t="n">
        <v>2</v>
      </c>
      <c r="AG7" s="2" t="n">
        <f aca="false">SUM(AC7:AF7)/4</f>
        <v>2.5</v>
      </c>
      <c r="AH7" s="2" t="n">
        <v>3</v>
      </c>
      <c r="AI7" s="2" t="n">
        <v>3</v>
      </c>
      <c r="AJ7" s="2" t="n">
        <v>2</v>
      </c>
      <c r="AK7" s="2" t="n">
        <v>2</v>
      </c>
      <c r="AL7" s="2" t="n">
        <f aca="false">SUM(AH7:AK7)/4</f>
        <v>2.5</v>
      </c>
      <c r="AM7" s="2" t="n">
        <v>3</v>
      </c>
      <c r="AN7" s="2" t="n">
        <v>5</v>
      </c>
      <c r="AO7" s="2" t="n">
        <v>3</v>
      </c>
      <c r="AP7" s="2" t="n">
        <v>4</v>
      </c>
      <c r="AQ7" s="2" t="n">
        <f aca="false">SUM(AM7:AP7)/4</f>
        <v>3.75</v>
      </c>
      <c r="AR7" s="2" t="n">
        <v>5</v>
      </c>
      <c r="AS7" s="2" t="n">
        <v>5</v>
      </c>
      <c r="AT7" s="2" t="n">
        <v>3</v>
      </c>
      <c r="AU7" s="2" t="n">
        <v>5</v>
      </c>
      <c r="AV7" s="2" t="n">
        <f aca="false">SUM(AR7:AU7)/4</f>
        <v>4.5</v>
      </c>
      <c r="AW7" s="2" t="n">
        <v>5</v>
      </c>
      <c r="AX7" s="2" t="n">
        <v>5</v>
      </c>
      <c r="AY7" s="2" t="n">
        <v>5</v>
      </c>
      <c r="AZ7" s="2" t="n">
        <v>3</v>
      </c>
      <c r="BA7" s="2" t="n">
        <f aca="false">SUM(AW7:AZ7)/4</f>
        <v>4.5</v>
      </c>
      <c r="BB7" s="2" t="n">
        <v>2</v>
      </c>
      <c r="BC7" s="2" t="n">
        <v>4</v>
      </c>
      <c r="BD7" s="2" t="n">
        <v>5</v>
      </c>
      <c r="BE7" s="2" t="n">
        <v>5</v>
      </c>
      <c r="BF7" s="0" t="n">
        <f aca="false">SUM(BB7:BE7)/4</f>
        <v>4</v>
      </c>
    </row>
    <row r="8" customFormat="false" ht="15" hidden="false" customHeight="false" outlineLevel="0" collapsed="false">
      <c r="A8" s="2" t="n">
        <v>3</v>
      </c>
      <c r="B8" s="2" t="n">
        <v>4</v>
      </c>
      <c r="C8" s="2" t="n">
        <v>4</v>
      </c>
      <c r="D8" s="2" t="n">
        <v>3</v>
      </c>
      <c r="E8" s="2" t="n">
        <f aca="false">SUM(A8:D8)/4</f>
        <v>3.5</v>
      </c>
      <c r="F8" s="2" t="n">
        <v>3</v>
      </c>
      <c r="G8" s="2" t="n">
        <v>3</v>
      </c>
      <c r="H8" s="2" t="n">
        <v>3</v>
      </c>
      <c r="I8" s="2" t="n">
        <v>4</v>
      </c>
      <c r="J8" s="2" t="n">
        <f aca="false">SUM(F8:I8)/4</f>
        <v>3.25</v>
      </c>
      <c r="K8" s="2" t="n">
        <v>5</v>
      </c>
      <c r="L8" s="2" t="n">
        <v>4</v>
      </c>
      <c r="M8" s="2" t="n">
        <v>3</v>
      </c>
      <c r="N8" s="2" t="n">
        <v>3</v>
      </c>
      <c r="O8" s="2" t="n">
        <f aca="false">SUM(K8:N8)/4</f>
        <v>3.75</v>
      </c>
      <c r="P8" s="2" t="n">
        <v>4</v>
      </c>
      <c r="Q8" s="2" t="n">
        <v>3</v>
      </c>
      <c r="R8" s="2" t="n">
        <v>4</v>
      </c>
      <c r="S8" s="2" t="n">
        <v>4</v>
      </c>
      <c r="T8" s="2" t="n">
        <f aca="false">SUM(P8:S8)/4</f>
        <v>3.75</v>
      </c>
      <c r="U8" s="2" t="n">
        <v>2</v>
      </c>
      <c r="V8" s="2" t="n">
        <v>2</v>
      </c>
      <c r="W8" s="2" t="n">
        <f aca="false">SUM(U8:V8)/2</f>
        <v>2</v>
      </c>
      <c r="X8" s="2" t="n">
        <v>2</v>
      </c>
      <c r="Y8" s="2" t="n">
        <v>3</v>
      </c>
      <c r="Z8" s="2" t="n">
        <v>2</v>
      </c>
      <c r="AA8" s="2" t="n">
        <v>2</v>
      </c>
      <c r="AB8" s="2" t="n">
        <f aca="false">SUM(X8:AA8)/4</f>
        <v>2.25</v>
      </c>
      <c r="AC8" s="2" t="n">
        <v>3</v>
      </c>
      <c r="AD8" s="2" t="n">
        <v>4</v>
      </c>
      <c r="AE8" s="2" t="n">
        <v>4</v>
      </c>
      <c r="AF8" s="2" t="n">
        <v>3</v>
      </c>
      <c r="AG8" s="2" t="n">
        <f aca="false">SUM(AC8:AF8)/4</f>
        <v>3.5</v>
      </c>
      <c r="AH8" s="2" t="n">
        <v>3</v>
      </c>
      <c r="AI8" s="2" t="n">
        <v>2</v>
      </c>
      <c r="AJ8" s="2" t="n">
        <v>2</v>
      </c>
      <c r="AK8" s="2" t="n">
        <v>2</v>
      </c>
      <c r="AL8" s="2" t="n">
        <f aca="false">SUM(AH8:AK8)/4</f>
        <v>2.25</v>
      </c>
      <c r="AM8" s="2" t="n">
        <v>4</v>
      </c>
      <c r="AN8" s="2" t="n">
        <v>4</v>
      </c>
      <c r="AO8" s="2" t="n">
        <v>3</v>
      </c>
      <c r="AP8" s="2" t="n">
        <v>4</v>
      </c>
      <c r="AQ8" s="2" t="n">
        <f aca="false">SUM(AM8:AP8)/4</f>
        <v>3.75</v>
      </c>
      <c r="AR8" s="2" t="n">
        <v>4</v>
      </c>
      <c r="AS8" s="2" t="n">
        <v>4</v>
      </c>
      <c r="AT8" s="2" t="n">
        <v>4</v>
      </c>
      <c r="AU8" s="2" t="n">
        <v>5</v>
      </c>
      <c r="AV8" s="2" t="n">
        <f aca="false">SUM(AR8:AU8)/4</f>
        <v>4.25</v>
      </c>
      <c r="AW8" s="2" t="n">
        <v>5</v>
      </c>
      <c r="AX8" s="2" t="n">
        <v>4</v>
      </c>
      <c r="AY8" s="2" t="n">
        <v>3</v>
      </c>
      <c r="AZ8" s="2" t="n">
        <v>3</v>
      </c>
      <c r="BA8" s="2" t="n">
        <f aca="false">SUM(AW8:AZ8)/4</f>
        <v>3.75</v>
      </c>
      <c r="BB8" s="2" t="n">
        <v>3</v>
      </c>
      <c r="BC8" s="2" t="n">
        <v>3</v>
      </c>
      <c r="BD8" s="2" t="n">
        <v>4</v>
      </c>
      <c r="BE8" s="2" t="n">
        <v>4</v>
      </c>
      <c r="BF8" s="0" t="n">
        <f aca="false">SUM(BB8:BE8)/4</f>
        <v>3.5</v>
      </c>
    </row>
    <row r="9" customFormat="false" ht="15" hidden="false" customHeight="false" outlineLevel="0" collapsed="false">
      <c r="A9" s="2" t="n">
        <v>1</v>
      </c>
      <c r="B9" s="2" t="n">
        <v>2</v>
      </c>
      <c r="C9" s="2" t="n">
        <v>1</v>
      </c>
      <c r="D9" s="2" t="n">
        <v>2</v>
      </c>
      <c r="E9" s="2" t="n">
        <f aca="false">SUM(A9:D9)/4</f>
        <v>1.5</v>
      </c>
      <c r="F9" s="2" t="n">
        <v>1</v>
      </c>
      <c r="G9" s="2" t="n">
        <v>1</v>
      </c>
      <c r="H9" s="2" t="n">
        <v>1</v>
      </c>
      <c r="I9" s="2" t="n">
        <v>4</v>
      </c>
      <c r="J9" s="2" t="n">
        <f aca="false">SUM(F9:I9)/4</f>
        <v>1.75</v>
      </c>
      <c r="K9" s="2" t="n">
        <v>4</v>
      </c>
      <c r="L9" s="2" t="n">
        <v>3</v>
      </c>
      <c r="M9" s="2" t="n">
        <v>4</v>
      </c>
      <c r="N9" s="2" t="n">
        <v>2</v>
      </c>
      <c r="O9" s="2" t="n">
        <f aca="false">SUM(K9:N9)/4</f>
        <v>3.25</v>
      </c>
      <c r="P9" s="2" t="n">
        <v>4</v>
      </c>
      <c r="Q9" s="2" t="n">
        <v>4</v>
      </c>
      <c r="R9" s="2" t="n">
        <v>3</v>
      </c>
      <c r="S9" s="2" t="n">
        <v>5</v>
      </c>
      <c r="T9" s="2" t="n">
        <f aca="false">SUM(P9:S9)/4</f>
        <v>4</v>
      </c>
      <c r="U9" s="2" t="n">
        <v>2</v>
      </c>
      <c r="V9" s="2" t="n">
        <v>5</v>
      </c>
      <c r="W9" s="2" t="n">
        <f aca="false">SUM(U9:V9)/2</f>
        <v>3.5</v>
      </c>
      <c r="X9" s="2" t="n">
        <v>1</v>
      </c>
      <c r="Y9" s="2" t="n">
        <v>1</v>
      </c>
      <c r="Z9" s="2" t="n">
        <v>1</v>
      </c>
      <c r="AA9" s="53" t="n">
        <v>1</v>
      </c>
      <c r="AB9" s="2" t="n">
        <f aca="false">SUM(X9:AA9)/4</f>
        <v>1</v>
      </c>
      <c r="AC9" s="2" t="n">
        <v>1</v>
      </c>
      <c r="AD9" s="2" t="n">
        <v>1</v>
      </c>
      <c r="AE9" s="2" t="n">
        <v>2</v>
      </c>
      <c r="AF9" s="2" t="n">
        <v>1</v>
      </c>
      <c r="AG9" s="2" t="n">
        <f aca="false">SUM(AC9:AF9)/4</f>
        <v>1.25</v>
      </c>
      <c r="AH9" s="2" t="n">
        <v>5</v>
      </c>
      <c r="AI9" s="2" t="n">
        <v>4</v>
      </c>
      <c r="AJ9" s="2" t="n">
        <v>4</v>
      </c>
      <c r="AK9" s="2" t="n">
        <v>3</v>
      </c>
      <c r="AL9" s="2" t="n">
        <f aca="false">SUM(AH9:AK9)/4</f>
        <v>4</v>
      </c>
      <c r="AM9" s="2" t="n">
        <v>3</v>
      </c>
      <c r="AN9" s="2" t="n">
        <v>4</v>
      </c>
      <c r="AO9" s="2" t="n">
        <v>3</v>
      </c>
      <c r="AP9" s="2" t="n">
        <v>3</v>
      </c>
      <c r="AQ9" s="2" t="n">
        <f aca="false">SUM(AM9:AP9)/4</f>
        <v>3.25</v>
      </c>
      <c r="AR9" s="2" t="n">
        <v>4</v>
      </c>
      <c r="AS9" s="2" t="n">
        <v>4</v>
      </c>
      <c r="AT9" s="2" t="n">
        <v>4</v>
      </c>
      <c r="AU9" s="2" t="n">
        <v>4</v>
      </c>
      <c r="AV9" s="2" t="n">
        <f aca="false">SUM(AR9:AU9)/4</f>
        <v>4</v>
      </c>
      <c r="AW9" s="2" t="n">
        <v>3</v>
      </c>
      <c r="AX9" s="2" t="n">
        <v>4</v>
      </c>
      <c r="AY9" s="2" t="n">
        <v>3</v>
      </c>
      <c r="AZ9" s="2" t="n">
        <v>3</v>
      </c>
      <c r="BA9" s="2" t="n">
        <f aca="false">SUM(AW9:AZ9)/4</f>
        <v>3.25</v>
      </c>
      <c r="BB9" s="2" t="n">
        <v>3</v>
      </c>
      <c r="BC9" s="2" t="n">
        <v>3</v>
      </c>
      <c r="BD9" s="2" t="n">
        <v>4</v>
      </c>
      <c r="BE9" s="2" t="n">
        <v>5</v>
      </c>
      <c r="BF9" s="0" t="n">
        <f aca="false">SUM(BB9:BE9)/4</f>
        <v>3.75</v>
      </c>
    </row>
    <row r="10" customFormat="false" ht="15" hidden="false" customHeight="false" outlineLevel="0" collapsed="false">
      <c r="A10" s="2" t="n">
        <v>1</v>
      </c>
      <c r="B10" s="2" t="n">
        <v>4</v>
      </c>
      <c r="C10" s="2" t="n">
        <v>1</v>
      </c>
      <c r="D10" s="2" t="n">
        <v>2</v>
      </c>
      <c r="E10" s="2" t="n">
        <f aca="false">SUM(A10:D10)/4</f>
        <v>2</v>
      </c>
      <c r="F10" s="2" t="n">
        <v>1</v>
      </c>
      <c r="G10" s="2" t="n">
        <v>1</v>
      </c>
      <c r="H10" s="2" t="n">
        <v>2</v>
      </c>
      <c r="I10" s="2" t="n">
        <v>5</v>
      </c>
      <c r="J10" s="2" t="n">
        <f aca="false">SUM(F10:I10)/4</f>
        <v>2.25</v>
      </c>
      <c r="K10" s="2" t="n">
        <v>5</v>
      </c>
      <c r="L10" s="2" t="n">
        <v>4</v>
      </c>
      <c r="M10" s="2" t="n">
        <v>1</v>
      </c>
      <c r="N10" s="2" t="n">
        <v>4</v>
      </c>
      <c r="O10" s="2" t="n">
        <f aca="false">SUM(K10:N10)/4</f>
        <v>3.5</v>
      </c>
      <c r="P10" s="2" t="n">
        <v>5</v>
      </c>
      <c r="Q10" s="2" t="n">
        <v>3</v>
      </c>
      <c r="R10" s="2" t="n">
        <v>5</v>
      </c>
      <c r="S10" s="2" t="n">
        <v>5</v>
      </c>
      <c r="T10" s="2" t="n">
        <f aca="false">SUM(P10:S10)/4</f>
        <v>4.5</v>
      </c>
      <c r="U10" s="2" t="n">
        <v>4</v>
      </c>
      <c r="V10" s="2" t="n">
        <v>5</v>
      </c>
      <c r="W10" s="2" t="n">
        <f aca="false">SUM(U10:V10)/2</f>
        <v>4.5</v>
      </c>
      <c r="X10" s="2" t="n">
        <v>1</v>
      </c>
      <c r="Y10" s="2" t="n">
        <v>1</v>
      </c>
      <c r="Z10" s="2" t="n">
        <v>1</v>
      </c>
      <c r="AA10" s="2" t="n">
        <v>3</v>
      </c>
      <c r="AB10" s="2" t="n">
        <f aca="false">SUM(X10:AA10)/4</f>
        <v>1.5</v>
      </c>
      <c r="AC10" s="2" t="n">
        <v>1</v>
      </c>
      <c r="AD10" s="2" t="n">
        <v>1</v>
      </c>
      <c r="AE10" s="2" t="n">
        <v>4</v>
      </c>
      <c r="AF10" s="2" t="n">
        <v>1</v>
      </c>
      <c r="AG10" s="2" t="n">
        <f aca="false">SUM(AC10:AF10)/4</f>
        <v>1.75</v>
      </c>
      <c r="AH10" s="2" t="n">
        <v>5</v>
      </c>
      <c r="AI10" s="2" t="n">
        <v>5</v>
      </c>
      <c r="AJ10" s="2" t="n">
        <v>4</v>
      </c>
      <c r="AK10" s="2" t="n">
        <v>3</v>
      </c>
      <c r="AL10" s="2" t="n">
        <f aca="false">SUM(AH10:AK10)/4</f>
        <v>4.25</v>
      </c>
      <c r="AM10" s="2" t="n">
        <v>3</v>
      </c>
      <c r="AN10" s="2" t="n">
        <v>3</v>
      </c>
      <c r="AO10" s="2" t="n">
        <v>1</v>
      </c>
      <c r="AP10" s="2" t="n">
        <v>1</v>
      </c>
      <c r="AQ10" s="2" t="n">
        <f aca="false">SUM(AM10:AP10)/4</f>
        <v>2</v>
      </c>
      <c r="AR10" s="2" t="n">
        <v>5</v>
      </c>
      <c r="AS10" s="2" t="n">
        <v>4</v>
      </c>
      <c r="AT10" s="2" t="n">
        <v>2</v>
      </c>
      <c r="AU10" s="2" t="n">
        <v>5</v>
      </c>
      <c r="AV10" s="2" t="n">
        <f aca="false">SUM(AR10:AU10)/4</f>
        <v>4</v>
      </c>
      <c r="AW10" s="2" t="n">
        <v>5</v>
      </c>
      <c r="AX10" s="2" t="n">
        <v>2</v>
      </c>
      <c r="AY10" s="2" t="n">
        <v>2</v>
      </c>
      <c r="AZ10" s="2" t="n">
        <v>1</v>
      </c>
      <c r="BA10" s="2" t="n">
        <f aca="false">SUM(AW10:AZ10)/4</f>
        <v>2.5</v>
      </c>
      <c r="BB10" s="2" t="n">
        <v>2</v>
      </c>
      <c r="BC10" s="2" t="n">
        <v>1</v>
      </c>
      <c r="BD10" s="2" t="n">
        <v>5</v>
      </c>
      <c r="BE10" s="2" t="n">
        <v>5</v>
      </c>
      <c r="BF10" s="0" t="n">
        <f aca="false">SUM(BB10:BE10)/4</f>
        <v>3.25</v>
      </c>
    </row>
    <row r="11" customFormat="false" ht="15" hidden="false" customHeight="false" outlineLevel="0" collapsed="false">
      <c r="A11" s="2" t="n">
        <v>3</v>
      </c>
      <c r="B11" s="2" t="n">
        <v>5</v>
      </c>
      <c r="C11" s="2" t="n">
        <v>4</v>
      </c>
      <c r="D11" s="2" t="n">
        <v>4</v>
      </c>
      <c r="E11" s="2" t="n">
        <f aca="false">SUM(A11:D11)/4</f>
        <v>4</v>
      </c>
      <c r="F11" s="2" t="n">
        <v>1</v>
      </c>
      <c r="G11" s="2" t="n">
        <v>1</v>
      </c>
      <c r="H11" s="2" t="n">
        <v>1</v>
      </c>
      <c r="I11" s="2" t="n">
        <v>3</v>
      </c>
      <c r="J11" s="2" t="n">
        <f aca="false">SUM(F11:I11)/4</f>
        <v>1.5</v>
      </c>
      <c r="K11" s="2" t="n">
        <v>5</v>
      </c>
      <c r="L11" s="2" t="n">
        <v>3</v>
      </c>
      <c r="M11" s="2" t="n">
        <v>3</v>
      </c>
      <c r="N11" s="2" t="n">
        <v>3</v>
      </c>
      <c r="O11" s="2" t="n">
        <f aca="false">SUM(K11:N11)/4</f>
        <v>3.5</v>
      </c>
      <c r="P11" s="2" t="n">
        <v>3</v>
      </c>
      <c r="Q11" s="2" t="n">
        <v>3</v>
      </c>
      <c r="R11" s="2" t="n">
        <v>4</v>
      </c>
      <c r="S11" s="2" t="n">
        <v>3</v>
      </c>
      <c r="T11" s="2" t="n">
        <f aca="false">SUM(P11:S11)/4</f>
        <v>3.25</v>
      </c>
      <c r="U11" s="2" t="n">
        <v>5</v>
      </c>
      <c r="V11" s="2" t="n">
        <v>3</v>
      </c>
      <c r="W11" s="2" t="n">
        <f aca="false">SUM(U11:V11)/2</f>
        <v>4</v>
      </c>
      <c r="X11" s="2" t="n">
        <v>1</v>
      </c>
      <c r="Y11" s="2" t="n">
        <v>2</v>
      </c>
      <c r="Z11" s="2" t="n">
        <v>1</v>
      </c>
      <c r="AA11" s="2" t="n">
        <v>2</v>
      </c>
      <c r="AB11" s="2" t="n">
        <f aca="false">SUM(X11:AA11)/4</f>
        <v>1.5</v>
      </c>
      <c r="AC11" s="2" t="n">
        <v>3</v>
      </c>
      <c r="AD11" s="2" t="n">
        <v>3</v>
      </c>
      <c r="AE11" s="2" t="n">
        <v>4</v>
      </c>
      <c r="AF11" s="2" t="n">
        <v>1</v>
      </c>
      <c r="AG11" s="2" t="n">
        <f aca="false">SUM(AC11:AF11)/4</f>
        <v>2.75</v>
      </c>
      <c r="AH11" s="2" t="n">
        <v>4</v>
      </c>
      <c r="AI11" s="2" t="n">
        <v>4</v>
      </c>
      <c r="AJ11" s="2" t="n">
        <v>3</v>
      </c>
      <c r="AK11" s="2" t="n">
        <v>4</v>
      </c>
      <c r="AL11" s="2" t="n">
        <f aca="false">SUM(AH11:AK11)/4</f>
        <v>3.75</v>
      </c>
      <c r="AM11" s="2" t="n">
        <v>4</v>
      </c>
      <c r="AN11" s="2" t="n">
        <v>2</v>
      </c>
      <c r="AO11" s="2" t="n">
        <v>5</v>
      </c>
      <c r="AP11" s="2" t="n">
        <v>5</v>
      </c>
      <c r="AQ11" s="2" t="n">
        <f aca="false">SUM(AM11:AP11)/4</f>
        <v>4</v>
      </c>
      <c r="AR11" s="2" t="n">
        <v>3</v>
      </c>
      <c r="AS11" s="2" t="n">
        <v>4</v>
      </c>
      <c r="AT11" s="2" t="n">
        <v>2</v>
      </c>
      <c r="AU11" s="2" t="n">
        <v>4</v>
      </c>
      <c r="AV11" s="2" t="n">
        <f aca="false">SUM(AR11:AU11)/4</f>
        <v>3.25</v>
      </c>
      <c r="AW11" s="2" t="n">
        <v>4</v>
      </c>
      <c r="AX11" s="2" t="n">
        <v>4</v>
      </c>
      <c r="AY11" s="2" t="n">
        <v>1</v>
      </c>
      <c r="AZ11" s="2" t="n">
        <v>5</v>
      </c>
      <c r="BA11" s="2" t="n">
        <f aca="false">SUM(AW11:AZ11)/4</f>
        <v>3.5</v>
      </c>
      <c r="BB11" s="2" t="n">
        <v>2</v>
      </c>
      <c r="BC11" s="2" t="n">
        <v>2</v>
      </c>
      <c r="BD11" s="2" t="n">
        <v>5</v>
      </c>
      <c r="BE11" s="2" t="n">
        <v>5</v>
      </c>
      <c r="BF11" s="0" t="n">
        <f aca="false">SUM(BB11:BE11)/4</f>
        <v>3.5</v>
      </c>
    </row>
    <row r="12" customFormat="false" ht="15" hidden="false" customHeight="false" outlineLevel="0" collapsed="false">
      <c r="A12" s="2" t="n">
        <v>3</v>
      </c>
      <c r="B12" s="2" t="n">
        <v>4</v>
      </c>
      <c r="C12" s="2" t="n">
        <v>3</v>
      </c>
      <c r="D12" s="2" t="n">
        <v>5</v>
      </c>
      <c r="E12" s="2" t="n">
        <f aca="false">SUM(A12:D12)/4</f>
        <v>3.75</v>
      </c>
      <c r="F12" s="2" t="n">
        <v>4</v>
      </c>
      <c r="G12" s="2" t="n">
        <v>4</v>
      </c>
      <c r="H12" s="2" t="n">
        <v>2</v>
      </c>
      <c r="I12" s="2" t="n">
        <v>4</v>
      </c>
      <c r="J12" s="2" t="n">
        <f aca="false">SUM(F12:I12)/4</f>
        <v>3.5</v>
      </c>
      <c r="K12" s="2" t="n">
        <v>5</v>
      </c>
      <c r="L12" s="2" t="n">
        <v>4</v>
      </c>
      <c r="M12" s="2" t="n">
        <v>5</v>
      </c>
      <c r="N12" s="2" t="n">
        <v>2</v>
      </c>
      <c r="O12" s="2" t="n">
        <f aca="false">SUM(K12:N12)/4</f>
        <v>4</v>
      </c>
      <c r="P12" s="2" t="n">
        <v>4</v>
      </c>
      <c r="Q12" s="2" t="n">
        <v>5</v>
      </c>
      <c r="R12" s="2" t="n">
        <v>5</v>
      </c>
      <c r="S12" s="2" t="n">
        <v>5</v>
      </c>
      <c r="T12" s="2" t="n">
        <f aca="false">SUM(P12:S12)/4</f>
        <v>4.75</v>
      </c>
      <c r="U12" s="2" t="n">
        <v>3</v>
      </c>
      <c r="V12" s="2" t="n">
        <v>2</v>
      </c>
      <c r="W12" s="2" t="n">
        <f aca="false">SUM(U12:V12)/2</f>
        <v>2.5</v>
      </c>
      <c r="X12" s="2" t="n">
        <v>2</v>
      </c>
      <c r="Y12" s="2" t="n">
        <v>2</v>
      </c>
      <c r="Z12" s="2" t="n">
        <v>2</v>
      </c>
      <c r="AA12" s="2" t="n">
        <v>2</v>
      </c>
      <c r="AB12" s="2" t="n">
        <f aca="false">SUM(X12:AA12)/4</f>
        <v>2</v>
      </c>
      <c r="AC12" s="2" t="n">
        <v>4</v>
      </c>
      <c r="AD12" s="2" t="n">
        <v>4</v>
      </c>
      <c r="AE12" s="2" t="n">
        <v>4</v>
      </c>
      <c r="AF12" s="2" t="n">
        <v>2</v>
      </c>
      <c r="AG12" s="2" t="n">
        <f aca="false">SUM(AC12:AF12)/4</f>
        <v>3.5</v>
      </c>
      <c r="AH12" s="2" t="n">
        <v>4</v>
      </c>
      <c r="AI12" s="2" t="n">
        <v>2</v>
      </c>
      <c r="AJ12" s="2" t="n">
        <v>2</v>
      </c>
      <c r="AK12" s="2" t="n">
        <v>2</v>
      </c>
      <c r="AL12" s="2" t="n">
        <f aca="false">SUM(AH12:AK12)/4</f>
        <v>2.5</v>
      </c>
      <c r="AM12" s="2" t="n">
        <v>4</v>
      </c>
      <c r="AN12" s="2" t="n">
        <v>4</v>
      </c>
      <c r="AO12" s="2" t="n">
        <v>4</v>
      </c>
      <c r="AP12" s="2" t="n">
        <v>4</v>
      </c>
      <c r="AQ12" s="2" t="n">
        <f aca="false">SUM(AM12:AP12)/4</f>
        <v>4</v>
      </c>
      <c r="AR12" s="2" t="n">
        <v>4</v>
      </c>
      <c r="AS12" s="2" t="n">
        <v>4</v>
      </c>
      <c r="AT12" s="2" t="n">
        <v>3</v>
      </c>
      <c r="AU12" s="2" t="n">
        <v>5</v>
      </c>
      <c r="AV12" s="2" t="n">
        <f aca="false">SUM(AR12:AU12)/4</f>
        <v>4</v>
      </c>
      <c r="AW12" s="2" t="n">
        <v>5</v>
      </c>
      <c r="AX12" s="2" t="n">
        <v>4</v>
      </c>
      <c r="AY12" s="2" t="n">
        <v>4</v>
      </c>
      <c r="AZ12" s="2" t="n">
        <v>3</v>
      </c>
      <c r="BA12" s="2" t="n">
        <f aca="false">SUM(AW12:AZ12)/4</f>
        <v>4</v>
      </c>
      <c r="BB12" s="2" t="n">
        <v>4</v>
      </c>
      <c r="BC12" s="2" t="n">
        <v>4</v>
      </c>
      <c r="BD12" s="2" t="n">
        <v>4</v>
      </c>
      <c r="BE12" s="2" t="n">
        <v>4</v>
      </c>
      <c r="BF12" s="0" t="n">
        <f aca="false">SUM(BB12:BE12)/4</f>
        <v>4</v>
      </c>
    </row>
    <row r="13" customFormat="false" ht="15" hidden="false" customHeight="false" outlineLevel="0" collapsed="false">
      <c r="A13" s="2" t="n">
        <v>1</v>
      </c>
      <c r="B13" s="2" t="n">
        <v>3</v>
      </c>
      <c r="C13" s="2" t="n">
        <v>2</v>
      </c>
      <c r="D13" s="2" t="n">
        <v>2</v>
      </c>
      <c r="E13" s="2" t="n">
        <f aca="false">SUM(A13:D13)/4</f>
        <v>2</v>
      </c>
      <c r="F13" s="2" t="n">
        <v>3</v>
      </c>
      <c r="G13" s="2" t="n">
        <v>2</v>
      </c>
      <c r="H13" s="2" t="n">
        <v>3</v>
      </c>
      <c r="I13" s="2" t="n">
        <v>4</v>
      </c>
      <c r="J13" s="2" t="n">
        <f aca="false">SUM(F13:I13)/4</f>
        <v>3</v>
      </c>
      <c r="K13" s="2" t="n">
        <v>5</v>
      </c>
      <c r="L13" s="2" t="n">
        <v>4</v>
      </c>
      <c r="M13" s="2" t="n">
        <v>2</v>
      </c>
      <c r="N13" s="2" t="n">
        <v>2</v>
      </c>
      <c r="O13" s="2" t="n">
        <f aca="false">SUM(K13:N13)/4</f>
        <v>3.25</v>
      </c>
      <c r="P13" s="2" t="n">
        <v>3</v>
      </c>
      <c r="Q13" s="2" t="n">
        <v>3</v>
      </c>
      <c r="R13" s="2" t="n">
        <v>3</v>
      </c>
      <c r="S13" s="2" t="n">
        <v>4</v>
      </c>
      <c r="T13" s="2" t="n">
        <f aca="false">SUM(P13:S13)/4</f>
        <v>3.25</v>
      </c>
      <c r="U13" s="2" t="n">
        <v>5</v>
      </c>
      <c r="V13" s="2" t="n">
        <v>5</v>
      </c>
      <c r="W13" s="2" t="n">
        <f aca="false">SUM(U13:V13)/2</f>
        <v>5</v>
      </c>
      <c r="X13" s="2" t="n">
        <v>1</v>
      </c>
      <c r="Y13" s="2" t="n">
        <v>3</v>
      </c>
      <c r="Z13" s="2" t="n">
        <v>2</v>
      </c>
      <c r="AA13" s="2" t="n">
        <v>2</v>
      </c>
      <c r="AB13" s="2" t="n">
        <f aca="false">SUM(X13:AA13)/4</f>
        <v>2</v>
      </c>
      <c r="AC13" s="2" t="n">
        <v>3</v>
      </c>
      <c r="AD13" s="2" t="n">
        <v>2</v>
      </c>
      <c r="AE13" s="2" t="n">
        <v>4</v>
      </c>
      <c r="AF13" s="2" t="n">
        <v>2</v>
      </c>
      <c r="AG13" s="2" t="n">
        <f aca="false">SUM(AC13:AF13)/4</f>
        <v>2.75</v>
      </c>
      <c r="AH13" s="2" t="n">
        <v>4</v>
      </c>
      <c r="AI13" s="2" t="n">
        <v>3</v>
      </c>
      <c r="AJ13" s="2" t="n">
        <v>3</v>
      </c>
      <c r="AK13" s="2" t="n">
        <v>2</v>
      </c>
      <c r="AL13" s="2" t="n">
        <f aca="false">SUM(AH13:AK13)/4</f>
        <v>3</v>
      </c>
      <c r="AM13" s="2" t="n">
        <v>2</v>
      </c>
      <c r="AN13" s="2" t="n">
        <v>4</v>
      </c>
      <c r="AO13" s="2" t="n">
        <v>2</v>
      </c>
      <c r="AP13" s="2" t="n">
        <v>3</v>
      </c>
      <c r="AQ13" s="2" t="n">
        <f aca="false">SUM(AM13:AP13)/4</f>
        <v>2.75</v>
      </c>
      <c r="AR13" s="2" t="n">
        <v>4</v>
      </c>
      <c r="AS13" s="2" t="n">
        <v>3</v>
      </c>
      <c r="AT13" s="2" t="n">
        <v>5</v>
      </c>
      <c r="AU13" s="2" t="n">
        <v>5</v>
      </c>
      <c r="AV13" s="2" t="n">
        <f aca="false">SUM(AR13:AU13)/4</f>
        <v>4.25</v>
      </c>
      <c r="AW13" s="2" t="n">
        <v>4</v>
      </c>
      <c r="AX13" s="2" t="n">
        <v>5</v>
      </c>
      <c r="AY13" s="2" t="n">
        <v>4</v>
      </c>
      <c r="AZ13" s="2" t="n">
        <v>1</v>
      </c>
      <c r="BA13" s="2" t="n">
        <f aca="false">SUM(AW13:AZ13)/4</f>
        <v>3.5</v>
      </c>
      <c r="BB13" s="2" t="n">
        <v>3</v>
      </c>
      <c r="BC13" s="2" t="n">
        <v>3</v>
      </c>
      <c r="BD13" s="2" t="n">
        <v>5</v>
      </c>
      <c r="BE13" s="2" t="n">
        <v>4</v>
      </c>
      <c r="BF13" s="0" t="n">
        <f aca="false">SUM(BB13:BE13)/4</f>
        <v>3.75</v>
      </c>
    </row>
    <row r="14" customFormat="false" ht="15" hidden="false" customHeight="false" outlineLevel="0" collapsed="false">
      <c r="A14" s="2" t="n">
        <v>1</v>
      </c>
      <c r="B14" s="2" t="n">
        <v>2</v>
      </c>
      <c r="C14" s="2" t="n">
        <v>2</v>
      </c>
      <c r="D14" s="2" t="n">
        <v>2</v>
      </c>
      <c r="E14" s="2" t="n">
        <f aca="false">SUM(A14:D14)/4</f>
        <v>1.75</v>
      </c>
      <c r="F14" s="2" t="n">
        <v>1</v>
      </c>
      <c r="G14" s="2" t="n">
        <v>1</v>
      </c>
      <c r="H14" s="2" t="n">
        <v>1</v>
      </c>
      <c r="I14" s="2" t="n">
        <v>5</v>
      </c>
      <c r="J14" s="2" t="n">
        <f aca="false">SUM(F14:I14)/4</f>
        <v>2</v>
      </c>
      <c r="K14" s="2" t="n">
        <v>5</v>
      </c>
      <c r="L14" s="2" t="n">
        <v>4</v>
      </c>
      <c r="M14" s="2" t="n">
        <v>4</v>
      </c>
      <c r="N14" s="2" t="n">
        <v>4</v>
      </c>
      <c r="O14" s="2" t="n">
        <f aca="false">SUM(K14:N14)/4</f>
        <v>4.25</v>
      </c>
      <c r="P14" s="2" t="n">
        <v>4</v>
      </c>
      <c r="Q14" s="2" t="n">
        <v>4</v>
      </c>
      <c r="R14" s="2" t="n">
        <v>5</v>
      </c>
      <c r="S14" s="2" t="n">
        <v>5</v>
      </c>
      <c r="T14" s="2" t="n">
        <f aca="false">SUM(P14:S14)/4</f>
        <v>4.5</v>
      </c>
      <c r="U14" s="2" t="n">
        <v>5</v>
      </c>
      <c r="V14" s="2" t="n">
        <v>5</v>
      </c>
      <c r="W14" s="2" t="n">
        <f aca="false">SUM(U14:V14)/2</f>
        <v>5</v>
      </c>
      <c r="X14" s="2" t="n">
        <v>1</v>
      </c>
      <c r="Y14" s="2" t="n">
        <v>1</v>
      </c>
      <c r="Z14" s="2" t="n">
        <v>1</v>
      </c>
      <c r="AA14" s="53" t="n">
        <v>1</v>
      </c>
      <c r="AB14" s="2" t="n">
        <f aca="false">SUM(X14:AA14)/4</f>
        <v>1</v>
      </c>
      <c r="AC14" s="2" t="n">
        <v>4</v>
      </c>
      <c r="AD14" s="2" t="n">
        <v>2</v>
      </c>
      <c r="AE14" s="2" t="n">
        <v>4</v>
      </c>
      <c r="AF14" s="2" t="n">
        <v>1</v>
      </c>
      <c r="AG14" s="2" t="n">
        <f aca="false">SUM(AC14:AF14)/4</f>
        <v>2.75</v>
      </c>
      <c r="AH14" s="2" t="n">
        <v>5</v>
      </c>
      <c r="AI14" s="2" t="n">
        <v>3</v>
      </c>
      <c r="AJ14" s="2" t="n">
        <v>4</v>
      </c>
      <c r="AK14" s="2" t="n">
        <v>4</v>
      </c>
      <c r="AL14" s="2" t="n">
        <f aca="false">SUM(AH14:AK14)/4</f>
        <v>4</v>
      </c>
      <c r="AM14" s="2" t="n">
        <v>4</v>
      </c>
      <c r="AN14" s="2" t="n">
        <v>4</v>
      </c>
      <c r="AO14" s="2" t="n">
        <v>4</v>
      </c>
      <c r="AP14" s="2" t="n">
        <v>4</v>
      </c>
      <c r="AQ14" s="2" t="n">
        <f aca="false">SUM(AM14:AP14)/4</f>
        <v>4</v>
      </c>
      <c r="AR14" s="2" t="n">
        <v>5</v>
      </c>
      <c r="AS14" s="2" t="n">
        <v>4</v>
      </c>
      <c r="AT14" s="2" t="n">
        <v>4</v>
      </c>
      <c r="AU14" s="2" t="n">
        <v>5</v>
      </c>
      <c r="AV14" s="2" t="n">
        <f aca="false">SUM(AR14:AU14)/4</f>
        <v>4.5</v>
      </c>
      <c r="AW14" s="2" t="n">
        <v>5</v>
      </c>
      <c r="AX14" s="2" t="n">
        <v>5</v>
      </c>
      <c r="AY14" s="2" t="n">
        <v>4</v>
      </c>
      <c r="AZ14" s="2" t="n">
        <v>5</v>
      </c>
      <c r="BA14" s="2" t="n">
        <f aca="false">SUM(AW14:AZ14)/4</f>
        <v>4.75</v>
      </c>
      <c r="BB14" s="2" t="n">
        <v>2</v>
      </c>
      <c r="BC14" s="2" t="n">
        <v>2</v>
      </c>
      <c r="BD14" s="2" t="n">
        <v>5</v>
      </c>
      <c r="BE14" s="2" t="n">
        <v>5</v>
      </c>
      <c r="BF14" s="0" t="n">
        <f aca="false">SUM(BB14:BE14)/4</f>
        <v>3.5</v>
      </c>
    </row>
    <row r="15" customFormat="false" ht="15" hidden="false" customHeight="false" outlineLevel="0" collapsed="false">
      <c r="A15" s="2" t="n">
        <v>2</v>
      </c>
      <c r="B15" s="2" t="n">
        <v>1</v>
      </c>
      <c r="C15" s="2" t="n">
        <v>4</v>
      </c>
      <c r="D15" s="2" t="n">
        <v>2</v>
      </c>
      <c r="E15" s="2" t="n">
        <f aca="false">SUM(A15:D15)/4</f>
        <v>2.25</v>
      </c>
      <c r="F15" s="2" t="n">
        <v>2</v>
      </c>
      <c r="G15" s="2" t="n">
        <v>2</v>
      </c>
      <c r="H15" s="2" t="n">
        <v>3</v>
      </c>
      <c r="I15" s="2" t="n">
        <v>3</v>
      </c>
      <c r="J15" s="2" t="n">
        <f aca="false">SUM(F15:I15)/4</f>
        <v>2.5</v>
      </c>
      <c r="K15" s="2" t="n">
        <v>3</v>
      </c>
      <c r="L15" s="2" t="n">
        <v>4</v>
      </c>
      <c r="M15" s="2" t="n">
        <v>3</v>
      </c>
      <c r="N15" s="2" t="n">
        <v>1</v>
      </c>
      <c r="O15" s="2" t="n">
        <f aca="false">SUM(K15:N15)/4</f>
        <v>2.75</v>
      </c>
      <c r="P15" s="2" t="n">
        <v>3</v>
      </c>
      <c r="Q15" s="2" t="n">
        <v>2</v>
      </c>
      <c r="R15" s="2" t="n">
        <v>3</v>
      </c>
      <c r="S15" s="2" t="n">
        <v>3</v>
      </c>
      <c r="T15" s="2" t="n">
        <f aca="false">SUM(P15:S15)/4</f>
        <v>2.75</v>
      </c>
      <c r="U15" s="2" t="n">
        <v>5</v>
      </c>
      <c r="V15" s="2" t="n">
        <v>4</v>
      </c>
      <c r="W15" s="2" t="n">
        <f aca="false">SUM(U15:V15)/2</f>
        <v>4.5</v>
      </c>
      <c r="X15" s="2" t="n">
        <v>1</v>
      </c>
      <c r="Y15" s="2" t="n">
        <v>2</v>
      </c>
      <c r="Z15" s="2" t="n">
        <v>1</v>
      </c>
      <c r="AA15" s="53" t="n">
        <v>1</v>
      </c>
      <c r="AB15" s="2" t="n">
        <f aca="false">SUM(X15:AA15)/4</f>
        <v>1.25</v>
      </c>
      <c r="AC15" s="2" t="n">
        <v>3</v>
      </c>
      <c r="AD15" s="2" t="n">
        <v>3</v>
      </c>
      <c r="AE15" s="2" t="n">
        <v>3</v>
      </c>
      <c r="AF15" s="2" t="n">
        <v>1</v>
      </c>
      <c r="AG15" s="2" t="n">
        <f aca="false">SUM(AC15:AF15)/4</f>
        <v>2.5</v>
      </c>
      <c r="AH15" s="2" t="n">
        <v>4</v>
      </c>
      <c r="AI15" s="2" t="n">
        <v>4</v>
      </c>
      <c r="AJ15" s="2" t="n">
        <v>4</v>
      </c>
      <c r="AK15" s="2" t="n">
        <v>4</v>
      </c>
      <c r="AL15" s="2" t="n">
        <f aca="false">SUM(AH15:AK15)/4</f>
        <v>4</v>
      </c>
      <c r="AM15" s="2" t="n">
        <v>4</v>
      </c>
      <c r="AN15" s="2" t="n">
        <v>3</v>
      </c>
      <c r="AO15" s="2" t="n">
        <v>4</v>
      </c>
      <c r="AP15" s="2" t="n">
        <v>4</v>
      </c>
      <c r="AQ15" s="2" t="n">
        <f aca="false">SUM(AM15:AP15)/4</f>
        <v>3.75</v>
      </c>
      <c r="AR15" s="2" t="n">
        <v>4</v>
      </c>
      <c r="AS15" s="2" t="n">
        <v>5</v>
      </c>
      <c r="AT15" s="2" t="n">
        <v>4</v>
      </c>
      <c r="AU15" s="2" t="n">
        <v>4</v>
      </c>
      <c r="AV15" s="2" t="n">
        <f aca="false">SUM(AR15:AU15)/4</f>
        <v>4.25</v>
      </c>
      <c r="AW15" s="2" t="n">
        <v>4</v>
      </c>
      <c r="AX15" s="2" t="n">
        <v>4</v>
      </c>
      <c r="AY15" s="2" t="n">
        <v>2</v>
      </c>
      <c r="AZ15" s="2" t="n">
        <v>3</v>
      </c>
      <c r="BA15" s="2" t="n">
        <f aca="false">SUM(AW15:AZ15)/4</f>
        <v>3.25</v>
      </c>
      <c r="BB15" s="2" t="n">
        <v>4</v>
      </c>
      <c r="BC15" s="2" t="n">
        <v>4</v>
      </c>
      <c r="BD15" s="2" t="n">
        <v>5</v>
      </c>
      <c r="BE15" s="2" t="n">
        <v>5</v>
      </c>
      <c r="BF15" s="0" t="n">
        <f aca="false">SUM(BB15:BE15)/4</f>
        <v>4.5</v>
      </c>
    </row>
    <row r="16" customFormat="false" ht="15" hidden="false" customHeight="false" outlineLevel="0" collapsed="false">
      <c r="A16" s="2" t="n">
        <v>4</v>
      </c>
      <c r="B16" s="2" t="n">
        <v>3</v>
      </c>
      <c r="C16" s="2" t="n">
        <v>2</v>
      </c>
      <c r="D16" s="2" t="n">
        <v>2</v>
      </c>
      <c r="E16" s="2" t="n">
        <f aca="false">SUM(A16:D16)/4</f>
        <v>2.75</v>
      </c>
      <c r="F16" s="2" t="n">
        <v>4</v>
      </c>
      <c r="G16" s="2" t="n">
        <v>4</v>
      </c>
      <c r="H16" s="2" t="n">
        <v>4</v>
      </c>
      <c r="I16" s="2" t="n">
        <v>4</v>
      </c>
      <c r="J16" s="2" t="n">
        <f aca="false">SUM(F16:I16)/4</f>
        <v>4</v>
      </c>
      <c r="K16" s="2" t="n">
        <v>4</v>
      </c>
      <c r="L16" s="2" t="n">
        <v>3</v>
      </c>
      <c r="M16" s="2" t="n">
        <v>2</v>
      </c>
      <c r="N16" s="2" t="n">
        <v>4</v>
      </c>
      <c r="O16" s="2" t="n">
        <f aca="false">SUM(K16:N16)/4</f>
        <v>3.25</v>
      </c>
      <c r="P16" s="2" t="n">
        <v>4</v>
      </c>
      <c r="Q16" s="2" t="n">
        <v>2</v>
      </c>
      <c r="R16" s="2" t="n">
        <v>4</v>
      </c>
      <c r="S16" s="2" t="n">
        <v>3</v>
      </c>
      <c r="T16" s="2" t="n">
        <f aca="false">SUM(P16:S16)/4</f>
        <v>3.25</v>
      </c>
      <c r="U16" s="2" t="n">
        <v>2</v>
      </c>
      <c r="V16" s="2" t="n">
        <v>3</v>
      </c>
      <c r="W16" s="2" t="n">
        <f aca="false">SUM(U16:V16)/2</f>
        <v>2.5</v>
      </c>
      <c r="X16" s="2" t="n">
        <v>1</v>
      </c>
      <c r="Y16" s="2" t="n">
        <v>2</v>
      </c>
      <c r="Z16" s="2" t="n">
        <v>2</v>
      </c>
      <c r="AA16" s="2" t="n">
        <v>3</v>
      </c>
      <c r="AB16" s="2" t="n">
        <f aca="false">SUM(X16:AA16)/4</f>
        <v>2</v>
      </c>
      <c r="AC16" s="2" t="n">
        <v>3</v>
      </c>
      <c r="AD16" s="2" t="n">
        <v>5</v>
      </c>
      <c r="AE16" s="2" t="n">
        <v>1</v>
      </c>
      <c r="AF16" s="2" t="n">
        <v>2</v>
      </c>
      <c r="AG16" s="2" t="n">
        <f aca="false">SUM(AC16:AF16)/4</f>
        <v>2.75</v>
      </c>
      <c r="AH16" s="2" t="n">
        <v>3</v>
      </c>
      <c r="AI16" s="2" t="n">
        <v>1</v>
      </c>
      <c r="AJ16" s="2" t="n">
        <v>1</v>
      </c>
      <c r="AK16" s="2" t="n">
        <v>1</v>
      </c>
      <c r="AL16" s="2" t="n">
        <f aca="false">SUM(AH16:AK16)/4</f>
        <v>1.5</v>
      </c>
      <c r="AM16" s="2" t="n">
        <v>2</v>
      </c>
      <c r="AN16" s="2" t="n">
        <v>4</v>
      </c>
      <c r="AO16" s="2" t="n">
        <v>3</v>
      </c>
      <c r="AP16" s="2" t="n">
        <v>3</v>
      </c>
      <c r="AQ16" s="2" t="n">
        <f aca="false">SUM(AM16:AP16)/4</f>
        <v>3</v>
      </c>
      <c r="AR16" s="2" t="n">
        <v>4</v>
      </c>
      <c r="AS16" s="2" t="n">
        <v>3</v>
      </c>
      <c r="AT16" s="2" t="n">
        <v>2</v>
      </c>
      <c r="AU16" s="2" t="n">
        <v>4</v>
      </c>
      <c r="AV16" s="2" t="n">
        <f aca="false">SUM(AR16:AU16)/4</f>
        <v>3.25</v>
      </c>
      <c r="AW16" s="2" t="n">
        <v>4</v>
      </c>
      <c r="AX16" s="2" t="n">
        <v>4</v>
      </c>
      <c r="AY16" s="2" t="n">
        <v>4</v>
      </c>
      <c r="AZ16" s="2" t="n">
        <v>2</v>
      </c>
      <c r="BA16" s="2" t="n">
        <f aca="false">SUM(AW16:AZ16)/4</f>
        <v>3.5</v>
      </c>
      <c r="BB16" s="2" t="n">
        <v>4</v>
      </c>
      <c r="BC16" s="2" t="n">
        <v>4</v>
      </c>
      <c r="BD16" s="2" t="n">
        <v>4</v>
      </c>
      <c r="BE16" s="2" t="n">
        <v>4</v>
      </c>
      <c r="BF16" s="0" t="n">
        <f aca="false">SUM(BB16:BE16)/4</f>
        <v>4</v>
      </c>
    </row>
    <row r="17" customFormat="false" ht="15" hidden="false" customHeight="false" outlineLevel="0" collapsed="false">
      <c r="A17" s="2" t="n">
        <v>1</v>
      </c>
      <c r="B17" s="2" t="n">
        <v>2</v>
      </c>
      <c r="C17" s="2" t="n">
        <v>1</v>
      </c>
      <c r="D17" s="2" t="n">
        <v>1</v>
      </c>
      <c r="E17" s="2" t="n">
        <f aca="false">SUM(A17:D17)/4</f>
        <v>1.25</v>
      </c>
      <c r="F17" s="2" t="n">
        <v>1</v>
      </c>
      <c r="G17" s="2" t="n">
        <v>1</v>
      </c>
      <c r="H17" s="2" t="n">
        <v>2</v>
      </c>
      <c r="I17" s="2" t="n">
        <v>4</v>
      </c>
      <c r="J17" s="2" t="n">
        <f aca="false">SUM(F17:I17)/4</f>
        <v>2</v>
      </c>
      <c r="K17" s="2" t="n">
        <v>2</v>
      </c>
      <c r="L17" s="2" t="n">
        <v>5</v>
      </c>
      <c r="M17" s="2" t="n">
        <v>4</v>
      </c>
      <c r="N17" s="2" t="n">
        <v>3</v>
      </c>
      <c r="O17" s="2" t="n">
        <f aca="false">SUM(K17:N17)/4</f>
        <v>3.5</v>
      </c>
      <c r="P17" s="2" t="n">
        <v>4</v>
      </c>
      <c r="Q17" s="2" t="n">
        <v>4</v>
      </c>
      <c r="R17" s="2" t="n">
        <v>4</v>
      </c>
      <c r="S17" s="2" t="n">
        <v>5</v>
      </c>
      <c r="T17" s="2" t="n">
        <f aca="false">SUM(P17:S17)/4</f>
        <v>4.25</v>
      </c>
      <c r="U17" s="2" t="n">
        <v>3</v>
      </c>
      <c r="V17" s="2" t="n">
        <v>5</v>
      </c>
      <c r="W17" s="2" t="n">
        <f aca="false">SUM(U17:V17)/2</f>
        <v>4</v>
      </c>
      <c r="X17" s="2" t="n">
        <v>1</v>
      </c>
      <c r="Y17" s="2" t="n">
        <v>1</v>
      </c>
      <c r="Z17" s="2" t="n">
        <v>1</v>
      </c>
      <c r="AA17" s="53" t="n">
        <v>1</v>
      </c>
      <c r="AB17" s="2" t="n">
        <f aca="false">SUM(X17:AA17)/4</f>
        <v>1</v>
      </c>
      <c r="AC17" s="2" t="n">
        <v>2</v>
      </c>
      <c r="AD17" s="2" t="n">
        <v>3</v>
      </c>
      <c r="AE17" s="2" t="n">
        <v>2</v>
      </c>
      <c r="AF17" s="2" t="n">
        <v>1</v>
      </c>
      <c r="AG17" s="2" t="n">
        <f aca="false">SUM(AC17:AF17)/4</f>
        <v>2</v>
      </c>
      <c r="AH17" s="2" t="n">
        <v>5</v>
      </c>
      <c r="AI17" s="2" t="n">
        <v>4</v>
      </c>
      <c r="AJ17" s="2" t="n">
        <v>4</v>
      </c>
      <c r="AK17" s="2" t="n">
        <v>4</v>
      </c>
      <c r="AL17" s="2" t="n">
        <f aca="false">SUM(AH17:AK17)/4</f>
        <v>4.25</v>
      </c>
      <c r="AM17" s="2" t="n">
        <v>2</v>
      </c>
      <c r="AN17" s="2" t="n">
        <v>4</v>
      </c>
      <c r="AO17" s="2" t="n">
        <v>5</v>
      </c>
      <c r="AP17" s="2" t="n">
        <v>5</v>
      </c>
      <c r="AQ17" s="2" t="n">
        <f aca="false">SUM(AM17:AP17)/4</f>
        <v>4</v>
      </c>
      <c r="AR17" s="2" t="n">
        <v>5</v>
      </c>
      <c r="AS17" s="2" t="n">
        <v>5</v>
      </c>
      <c r="AT17" s="2" t="n">
        <v>4</v>
      </c>
      <c r="AU17" s="2" t="n">
        <v>4</v>
      </c>
      <c r="AV17" s="2" t="n">
        <f aca="false">SUM(AR17:AU17)/4</f>
        <v>4.5</v>
      </c>
      <c r="AW17" s="2" t="n">
        <v>5</v>
      </c>
      <c r="AX17" s="2" t="n">
        <v>5</v>
      </c>
      <c r="AY17" s="2" t="n">
        <v>2</v>
      </c>
      <c r="AZ17" s="2" t="n">
        <v>3</v>
      </c>
      <c r="BA17" s="2" t="n">
        <f aca="false">SUM(AW17:AZ17)/4</f>
        <v>3.75</v>
      </c>
      <c r="BB17" s="2" t="n">
        <v>3</v>
      </c>
      <c r="BC17" s="2" t="n">
        <v>2</v>
      </c>
      <c r="BD17" s="2" t="n">
        <v>5</v>
      </c>
      <c r="BE17" s="2" t="n">
        <v>5</v>
      </c>
      <c r="BF17" s="0" t="n">
        <f aca="false">SUM(BB17:BE17)/4</f>
        <v>3.75</v>
      </c>
    </row>
    <row r="18" customFormat="false" ht="15" hidden="false" customHeight="false" outlineLevel="0" collapsed="false">
      <c r="A18" s="2" t="n">
        <v>1</v>
      </c>
      <c r="B18" s="2" t="n">
        <v>4</v>
      </c>
      <c r="C18" s="2" t="n">
        <v>1</v>
      </c>
      <c r="D18" s="2" t="n">
        <v>1</v>
      </c>
      <c r="E18" s="2" t="n">
        <f aca="false">SUM(A18:D18)/4</f>
        <v>1.75</v>
      </c>
      <c r="F18" s="2" t="n">
        <v>2</v>
      </c>
      <c r="G18" s="2" t="n">
        <v>1</v>
      </c>
      <c r="H18" s="2" t="n">
        <v>1</v>
      </c>
      <c r="I18" s="2" t="n">
        <v>4</v>
      </c>
      <c r="J18" s="2" t="n">
        <f aca="false">SUM(F18:I18)/4</f>
        <v>2</v>
      </c>
      <c r="K18" s="2" t="n">
        <v>5</v>
      </c>
      <c r="L18" s="2" t="n">
        <v>4</v>
      </c>
      <c r="M18" s="2" t="n">
        <v>1</v>
      </c>
      <c r="N18" s="2" t="n">
        <v>4</v>
      </c>
      <c r="O18" s="2" t="n">
        <f aca="false">SUM(K18:N18)/4</f>
        <v>3.5</v>
      </c>
      <c r="P18" s="2" t="n">
        <v>5</v>
      </c>
      <c r="Q18" s="2" t="n">
        <v>5</v>
      </c>
      <c r="R18" s="2" t="n">
        <v>4</v>
      </c>
      <c r="S18" s="2" t="n">
        <v>4</v>
      </c>
      <c r="T18" s="2" t="n">
        <f aca="false">SUM(P18:S18)/4</f>
        <v>4.5</v>
      </c>
      <c r="U18" s="2" t="n">
        <v>5</v>
      </c>
      <c r="V18" s="2" t="n">
        <v>5</v>
      </c>
      <c r="W18" s="2" t="n">
        <f aca="false">SUM(U18:V18)/2</f>
        <v>5</v>
      </c>
      <c r="X18" s="2" t="n">
        <v>1</v>
      </c>
      <c r="Y18" s="2" t="n">
        <v>3</v>
      </c>
      <c r="Z18" s="2" t="n">
        <v>2</v>
      </c>
      <c r="AA18" s="2" t="n">
        <v>3</v>
      </c>
      <c r="AB18" s="2" t="n">
        <f aca="false">SUM(X18:AA18)/4</f>
        <v>2.25</v>
      </c>
      <c r="AC18" s="2" t="n">
        <v>2</v>
      </c>
      <c r="AD18" s="2" t="n">
        <v>2</v>
      </c>
      <c r="AE18" s="2" t="n">
        <v>2</v>
      </c>
      <c r="AF18" s="2" t="n">
        <v>1</v>
      </c>
      <c r="AG18" s="2" t="n">
        <f aca="false">SUM(AC18:AF18)/4</f>
        <v>1.75</v>
      </c>
      <c r="AH18" s="2" t="n">
        <v>4</v>
      </c>
      <c r="AI18" s="2" t="n">
        <v>3</v>
      </c>
      <c r="AJ18" s="2" t="n">
        <v>4</v>
      </c>
      <c r="AK18" s="2" t="n">
        <v>5</v>
      </c>
      <c r="AL18" s="2" t="n">
        <f aca="false">SUM(AH18:AK18)/4</f>
        <v>4</v>
      </c>
      <c r="AM18" s="2" t="n">
        <v>2</v>
      </c>
      <c r="AN18" s="2" t="n">
        <v>4</v>
      </c>
      <c r="AO18" s="2" t="n">
        <v>4</v>
      </c>
      <c r="AP18" s="2" t="n">
        <v>4</v>
      </c>
      <c r="AQ18" s="2" t="n">
        <f aca="false">SUM(AM18:AP18)/4</f>
        <v>3.5</v>
      </c>
      <c r="AR18" s="2" t="n">
        <v>4</v>
      </c>
      <c r="AS18" s="2" t="n">
        <v>4</v>
      </c>
      <c r="AT18" s="2" t="n">
        <v>4</v>
      </c>
      <c r="AU18" s="2" t="n">
        <v>4</v>
      </c>
      <c r="AV18" s="2" t="n">
        <f aca="false">SUM(AR18:AU18)/4</f>
        <v>4</v>
      </c>
      <c r="AW18" s="2" t="n">
        <v>4</v>
      </c>
      <c r="AX18" s="2" t="n">
        <v>4</v>
      </c>
      <c r="AY18" s="2" t="n">
        <v>2</v>
      </c>
      <c r="AZ18" s="2" t="n">
        <v>4</v>
      </c>
      <c r="BA18" s="2" t="n">
        <f aca="false">SUM(AW18:AZ18)/4</f>
        <v>3.5</v>
      </c>
      <c r="BB18" s="2" t="n">
        <v>3</v>
      </c>
      <c r="BC18" s="2" t="n">
        <v>3</v>
      </c>
      <c r="BD18" s="2" t="n">
        <v>4</v>
      </c>
      <c r="BE18" s="2" t="n">
        <v>4</v>
      </c>
      <c r="BF18" s="0" t="n">
        <f aca="false">SUM(BB18:BE18)/4</f>
        <v>3.5</v>
      </c>
    </row>
    <row r="19" customFormat="false" ht="15" hidden="false" customHeight="false" outlineLevel="0" collapsed="false">
      <c r="A19" s="2" t="n">
        <v>3</v>
      </c>
      <c r="B19" s="2" t="n">
        <v>2</v>
      </c>
      <c r="C19" s="2" t="n">
        <v>3</v>
      </c>
      <c r="D19" s="2" t="n">
        <v>4</v>
      </c>
      <c r="E19" s="2" t="n">
        <f aca="false">SUM(A19:D19)/4</f>
        <v>3</v>
      </c>
      <c r="F19" s="2" t="n">
        <v>4</v>
      </c>
      <c r="G19" s="2" t="n">
        <v>3</v>
      </c>
      <c r="H19" s="2" t="n">
        <v>2</v>
      </c>
      <c r="I19" s="2" t="n">
        <v>5</v>
      </c>
      <c r="J19" s="2" t="n">
        <f aca="false">SUM(F19:I19)/4</f>
        <v>3.5</v>
      </c>
      <c r="K19" s="2" t="n">
        <v>5</v>
      </c>
      <c r="L19" s="2" t="n">
        <v>5</v>
      </c>
      <c r="M19" s="2" t="n">
        <v>4</v>
      </c>
      <c r="N19" s="2" t="n">
        <v>4</v>
      </c>
      <c r="O19" s="2" t="n">
        <f aca="false">SUM(K19:N19)/4</f>
        <v>4.5</v>
      </c>
      <c r="P19" s="2" t="n">
        <v>5</v>
      </c>
      <c r="Q19" s="2" t="n">
        <v>2</v>
      </c>
      <c r="R19" s="2" t="n">
        <v>5</v>
      </c>
      <c r="S19" s="2" t="n">
        <v>4</v>
      </c>
      <c r="T19" s="2" t="n">
        <f aca="false">SUM(P19:S19)/4</f>
        <v>4</v>
      </c>
      <c r="U19" s="2" t="n">
        <v>4</v>
      </c>
      <c r="V19" s="2" t="n">
        <v>3</v>
      </c>
      <c r="W19" s="2" t="n">
        <f aca="false">SUM(U19:V19)/2</f>
        <v>3.5</v>
      </c>
      <c r="X19" s="2" t="n">
        <v>2</v>
      </c>
      <c r="Y19" s="2" t="n">
        <v>4</v>
      </c>
      <c r="Z19" s="2" t="n">
        <v>1</v>
      </c>
      <c r="AA19" s="2" t="n">
        <v>4</v>
      </c>
      <c r="AB19" s="2" t="n">
        <f aca="false">SUM(X19:AA19)/4</f>
        <v>2.75</v>
      </c>
      <c r="AC19" s="2" t="n">
        <v>4</v>
      </c>
      <c r="AD19" s="2" t="n">
        <v>4</v>
      </c>
      <c r="AE19" s="2" t="n">
        <v>2</v>
      </c>
      <c r="AF19" s="2" t="n">
        <v>1</v>
      </c>
      <c r="AG19" s="2" t="n">
        <f aca="false">SUM(AC19:AF19)/4</f>
        <v>2.75</v>
      </c>
      <c r="AH19" s="2" t="n">
        <v>5</v>
      </c>
      <c r="AI19" s="2" t="n">
        <v>2</v>
      </c>
      <c r="AJ19" s="2" t="n">
        <v>3</v>
      </c>
      <c r="AK19" s="2" t="n">
        <v>4</v>
      </c>
      <c r="AL19" s="2" t="n">
        <f aca="false">SUM(AH19:AK19)/4</f>
        <v>3.5</v>
      </c>
      <c r="AM19" s="2" t="n">
        <v>4</v>
      </c>
      <c r="AN19" s="2" t="n">
        <v>5</v>
      </c>
      <c r="AO19" s="2" t="n">
        <v>4</v>
      </c>
      <c r="AP19" s="2" t="n">
        <v>4</v>
      </c>
      <c r="AQ19" s="2" t="n">
        <f aca="false">SUM(AM19:AP19)/4</f>
        <v>4.25</v>
      </c>
      <c r="AR19" s="2" t="n">
        <v>5</v>
      </c>
      <c r="AS19" s="2" t="n">
        <v>5</v>
      </c>
      <c r="AT19" s="2" t="n">
        <v>4</v>
      </c>
      <c r="AU19" s="2" t="n">
        <v>5</v>
      </c>
      <c r="AV19" s="2" t="n">
        <f aca="false">SUM(AR19:AU19)/4</f>
        <v>4.75</v>
      </c>
      <c r="AW19" s="2" t="n">
        <v>4</v>
      </c>
      <c r="AX19" s="2" t="n">
        <v>3</v>
      </c>
      <c r="AY19" s="2" t="n">
        <v>4</v>
      </c>
      <c r="AZ19" s="2" t="n">
        <v>4</v>
      </c>
      <c r="BA19" s="2" t="n">
        <f aca="false">SUM(AW19:AZ19)/4</f>
        <v>3.75</v>
      </c>
      <c r="BB19" s="2" t="n">
        <v>4</v>
      </c>
      <c r="BC19" s="2" t="n">
        <v>4</v>
      </c>
      <c r="BD19" s="2" t="n">
        <v>5</v>
      </c>
      <c r="BE19" s="2" t="n">
        <v>5</v>
      </c>
      <c r="BF19" s="0" t="n">
        <f aca="false">SUM(BB19:BE19)/4</f>
        <v>4.5</v>
      </c>
    </row>
    <row r="20" customFormat="false" ht="15" hidden="false" customHeight="false" outlineLevel="0" collapsed="false">
      <c r="A20" s="2" t="n">
        <v>2</v>
      </c>
      <c r="B20" s="2" t="n">
        <v>3</v>
      </c>
      <c r="C20" s="2" t="n">
        <v>2</v>
      </c>
      <c r="D20" s="2" t="n">
        <v>2</v>
      </c>
      <c r="E20" s="2" t="n">
        <f aca="false">SUM(A20:D20)/4</f>
        <v>2.25</v>
      </c>
      <c r="F20" s="2" t="n">
        <v>2</v>
      </c>
      <c r="G20" s="2" t="n">
        <v>2</v>
      </c>
      <c r="H20" s="2" t="n">
        <v>3</v>
      </c>
      <c r="I20" s="2" t="n">
        <v>5</v>
      </c>
      <c r="J20" s="2" t="n">
        <f aca="false">SUM(F20:I20)/4</f>
        <v>3</v>
      </c>
      <c r="K20" s="2" t="n">
        <v>5</v>
      </c>
      <c r="L20" s="2" t="n">
        <v>5</v>
      </c>
      <c r="M20" s="2" t="n">
        <v>4</v>
      </c>
      <c r="N20" s="2" t="n">
        <v>5</v>
      </c>
      <c r="O20" s="2" t="n">
        <f aca="false">SUM(K20:N20)/4</f>
        <v>4.75</v>
      </c>
      <c r="P20" s="2" t="n">
        <v>5</v>
      </c>
      <c r="Q20" s="2" t="n">
        <v>3</v>
      </c>
      <c r="R20" s="2" t="n">
        <v>4</v>
      </c>
      <c r="S20" s="2" t="n">
        <v>3</v>
      </c>
      <c r="T20" s="2" t="n">
        <f aca="false">SUM(P20:S20)/4</f>
        <v>3.75</v>
      </c>
      <c r="U20" s="2" t="n">
        <v>4</v>
      </c>
      <c r="V20" s="2" t="n">
        <v>5</v>
      </c>
      <c r="W20" s="2" t="n">
        <f aca="false">SUM(U20:V20)/2</f>
        <v>4.5</v>
      </c>
      <c r="X20" s="2" t="n">
        <v>1</v>
      </c>
      <c r="Y20" s="2" t="n">
        <v>1</v>
      </c>
      <c r="Z20" s="2" t="n">
        <v>1</v>
      </c>
      <c r="AA20" s="53" t="n">
        <v>1</v>
      </c>
      <c r="AB20" s="2" t="n">
        <f aca="false">SUM(X20:AA20)/4</f>
        <v>1</v>
      </c>
      <c r="AC20" s="2" t="n">
        <v>2</v>
      </c>
      <c r="AD20" s="2" t="n">
        <v>2</v>
      </c>
      <c r="AE20" s="2" t="n">
        <v>3</v>
      </c>
      <c r="AF20" s="2" t="n">
        <v>1</v>
      </c>
      <c r="AG20" s="2" t="n">
        <f aca="false">SUM(AC20:AF20)/4</f>
        <v>2</v>
      </c>
      <c r="AH20" s="2" t="n">
        <v>5</v>
      </c>
      <c r="AI20" s="2" t="n">
        <v>5</v>
      </c>
      <c r="AJ20" s="2" t="n">
        <v>3</v>
      </c>
      <c r="AK20" s="2" t="n">
        <v>3</v>
      </c>
      <c r="AL20" s="2" t="n">
        <f aca="false">SUM(AH20:AK20)/4</f>
        <v>4</v>
      </c>
      <c r="AM20" s="2" t="n">
        <v>2</v>
      </c>
      <c r="AN20" s="2" t="n">
        <v>4</v>
      </c>
      <c r="AO20" s="2" t="n">
        <v>2</v>
      </c>
      <c r="AP20" s="2" t="n">
        <v>3</v>
      </c>
      <c r="AQ20" s="2" t="n">
        <f aca="false">SUM(AM20:AP20)/4</f>
        <v>2.75</v>
      </c>
      <c r="AR20" s="2" t="n">
        <v>4</v>
      </c>
      <c r="AS20" s="2" t="n">
        <v>4</v>
      </c>
      <c r="AT20" s="2" t="n">
        <v>5</v>
      </c>
      <c r="AU20" s="2" t="n">
        <v>4</v>
      </c>
      <c r="AV20" s="2" t="n">
        <f aca="false">SUM(AR20:AU20)/4</f>
        <v>4.25</v>
      </c>
      <c r="AW20" s="2" t="n">
        <v>5</v>
      </c>
      <c r="AX20" s="2" t="n">
        <v>4</v>
      </c>
      <c r="AY20" s="2" t="n">
        <v>2</v>
      </c>
      <c r="AZ20" s="2" t="n">
        <v>3</v>
      </c>
      <c r="BA20" s="2" t="n">
        <f aca="false">SUM(AW20:AZ20)/4</f>
        <v>3.5</v>
      </c>
      <c r="BB20" s="2" t="n">
        <v>3</v>
      </c>
      <c r="BC20" s="2" t="n">
        <v>3</v>
      </c>
      <c r="BD20" s="2" t="n">
        <v>5</v>
      </c>
      <c r="BE20" s="2" t="n">
        <v>5</v>
      </c>
      <c r="BF20" s="0" t="n">
        <f aca="false">SUM(BB20:BE20)/4</f>
        <v>4</v>
      </c>
    </row>
    <row r="21" customFormat="false" ht="15" hidden="false" customHeight="false" outlineLevel="0" collapsed="false">
      <c r="A21" s="2" t="n">
        <v>1</v>
      </c>
      <c r="B21" s="2" t="n">
        <v>5</v>
      </c>
      <c r="C21" s="2" t="n">
        <v>5</v>
      </c>
      <c r="D21" s="2" t="n">
        <v>1</v>
      </c>
      <c r="E21" s="2" t="n">
        <f aca="false">SUM(A21:D21)/4</f>
        <v>3</v>
      </c>
      <c r="F21" s="2" t="n">
        <v>4</v>
      </c>
      <c r="G21" s="2" t="n">
        <v>5</v>
      </c>
      <c r="H21" s="2" t="n">
        <v>4</v>
      </c>
      <c r="I21" s="2" t="n">
        <v>5</v>
      </c>
      <c r="J21" s="2" t="n">
        <f aca="false">SUM(F21:I21)/4</f>
        <v>4.5</v>
      </c>
      <c r="K21" s="2" t="n">
        <v>5</v>
      </c>
      <c r="L21" s="2" t="n">
        <v>4</v>
      </c>
      <c r="M21" s="2" t="n">
        <v>5</v>
      </c>
      <c r="N21" s="2" t="n">
        <v>3</v>
      </c>
      <c r="O21" s="2" t="n">
        <f aca="false">SUM(K21:N21)/4</f>
        <v>4.25</v>
      </c>
      <c r="P21" s="2" t="n">
        <v>5</v>
      </c>
      <c r="Q21" s="2" t="n">
        <v>4</v>
      </c>
      <c r="R21" s="2" t="n">
        <v>5</v>
      </c>
      <c r="S21" s="2" t="n">
        <v>5</v>
      </c>
      <c r="T21" s="2" t="n">
        <f aca="false">SUM(P21:S21)/4</f>
        <v>4.75</v>
      </c>
      <c r="U21" s="2" t="n">
        <v>4</v>
      </c>
      <c r="V21" s="2" t="n">
        <v>1</v>
      </c>
      <c r="W21" s="2" t="n">
        <f aca="false">SUM(U21:V21)/2</f>
        <v>2.5</v>
      </c>
      <c r="X21" s="2" t="n">
        <v>4</v>
      </c>
      <c r="Y21" s="2" t="n">
        <v>1</v>
      </c>
      <c r="Z21" s="2" t="n">
        <v>2</v>
      </c>
      <c r="AA21" s="2" t="n">
        <v>2</v>
      </c>
      <c r="AB21" s="2" t="n">
        <f aca="false">SUM(X21:AA21)/4</f>
        <v>2.25</v>
      </c>
      <c r="AC21" s="2" t="n">
        <v>4</v>
      </c>
      <c r="AD21" s="2" t="n">
        <v>4</v>
      </c>
      <c r="AE21" s="2" t="n">
        <v>1</v>
      </c>
      <c r="AF21" s="2" t="n">
        <v>3</v>
      </c>
      <c r="AG21" s="2" t="n">
        <f aca="false">SUM(AC21:AF21)/4</f>
        <v>3</v>
      </c>
      <c r="AH21" s="2" t="n">
        <v>1</v>
      </c>
      <c r="AI21" s="2" t="n">
        <v>1</v>
      </c>
      <c r="AJ21" s="2" t="n">
        <v>1</v>
      </c>
      <c r="AK21" s="2" t="n">
        <v>1</v>
      </c>
      <c r="AL21" s="2" t="n">
        <f aca="false">SUM(AH21:AK21)/4</f>
        <v>1</v>
      </c>
      <c r="AM21" s="2" t="n">
        <v>2</v>
      </c>
      <c r="AN21" s="2" t="n">
        <v>5</v>
      </c>
      <c r="AO21" s="2" t="n">
        <v>4</v>
      </c>
      <c r="AP21" s="2" t="n">
        <v>2</v>
      </c>
      <c r="AQ21" s="2" t="n">
        <f aca="false">SUM(AM21:AP21)/4</f>
        <v>3.25</v>
      </c>
      <c r="AR21" s="2" t="n">
        <v>4</v>
      </c>
      <c r="AS21" s="2" t="n">
        <v>1</v>
      </c>
      <c r="AT21" s="2" t="n">
        <v>2</v>
      </c>
      <c r="AU21" s="2" t="n">
        <v>5</v>
      </c>
      <c r="AV21" s="2" t="n">
        <f aca="false">SUM(AR21:AU21)/4</f>
        <v>3</v>
      </c>
      <c r="AW21" s="2" t="n">
        <v>5</v>
      </c>
      <c r="AX21" s="2" t="n">
        <v>5</v>
      </c>
      <c r="AY21" s="2" t="n">
        <v>5</v>
      </c>
      <c r="AZ21" s="2" t="n">
        <v>4</v>
      </c>
      <c r="BA21" s="2" t="n">
        <f aca="false">SUM(AW21:AZ21)/4</f>
        <v>4.75</v>
      </c>
      <c r="BB21" s="2" t="n">
        <v>5</v>
      </c>
      <c r="BC21" s="2" t="n">
        <v>2</v>
      </c>
      <c r="BD21" s="2" t="n">
        <v>4</v>
      </c>
      <c r="BE21" s="2" t="n">
        <v>5</v>
      </c>
      <c r="BF21" s="0" t="n">
        <f aca="false">SUM(BB21:BE21)/4</f>
        <v>4</v>
      </c>
    </row>
    <row r="22" customFormat="false" ht="15" hidden="false" customHeight="false" outlineLevel="0" collapsed="false">
      <c r="A22" s="2" t="n">
        <v>2</v>
      </c>
      <c r="B22" s="2" t="n">
        <v>3</v>
      </c>
      <c r="C22" s="2" t="n">
        <v>3</v>
      </c>
      <c r="D22" s="2" t="n">
        <v>4</v>
      </c>
      <c r="E22" s="2" t="n">
        <f aca="false">SUM(A22:D22)/4</f>
        <v>3</v>
      </c>
      <c r="F22" s="2" t="n">
        <v>2</v>
      </c>
      <c r="G22" s="2" t="n">
        <v>3</v>
      </c>
      <c r="H22" s="2" t="n">
        <v>1</v>
      </c>
      <c r="I22" s="2" t="n">
        <v>5</v>
      </c>
      <c r="J22" s="2" t="n">
        <f aca="false">SUM(F22:I22)/4</f>
        <v>2.75</v>
      </c>
      <c r="K22" s="2" t="n">
        <v>5</v>
      </c>
      <c r="L22" s="2" t="n">
        <v>5</v>
      </c>
      <c r="M22" s="2" t="n">
        <v>5</v>
      </c>
      <c r="N22" s="2" t="n">
        <v>4</v>
      </c>
      <c r="O22" s="2" t="n">
        <f aca="false">SUM(K22:N22)/4</f>
        <v>4.75</v>
      </c>
      <c r="P22" s="2" t="n">
        <v>5</v>
      </c>
      <c r="Q22" s="2" t="n">
        <v>2</v>
      </c>
      <c r="R22" s="2" t="n">
        <v>5</v>
      </c>
      <c r="S22" s="2" t="n">
        <v>5</v>
      </c>
      <c r="T22" s="2" t="n">
        <f aca="false">SUM(P22:S22)/4</f>
        <v>4.25</v>
      </c>
      <c r="U22" s="2" t="n">
        <v>5</v>
      </c>
      <c r="V22" s="2" t="n">
        <v>4</v>
      </c>
      <c r="W22" s="2" t="n">
        <f aca="false">SUM(U22:V22)/2</f>
        <v>4.5</v>
      </c>
      <c r="X22" s="2" t="n">
        <v>1</v>
      </c>
      <c r="Y22" s="2" t="n">
        <v>3</v>
      </c>
      <c r="Z22" s="2" t="n">
        <v>1</v>
      </c>
      <c r="AA22" s="53" t="n">
        <v>1</v>
      </c>
      <c r="AB22" s="2" t="n">
        <f aca="false">SUM(X22:AA22)/4</f>
        <v>1.5</v>
      </c>
      <c r="AC22" s="2" t="n">
        <v>3</v>
      </c>
      <c r="AD22" s="2" t="n">
        <v>4</v>
      </c>
      <c r="AE22" s="2" t="n">
        <v>4</v>
      </c>
      <c r="AF22" s="2" t="n">
        <v>1</v>
      </c>
      <c r="AG22" s="2" t="n">
        <f aca="false">SUM(AC22:AF22)/4</f>
        <v>3</v>
      </c>
      <c r="AH22" s="2" t="n">
        <v>4</v>
      </c>
      <c r="AI22" s="2" t="n">
        <v>5</v>
      </c>
      <c r="AJ22" s="2" t="n">
        <v>5</v>
      </c>
      <c r="AK22" s="2" t="n">
        <v>4</v>
      </c>
      <c r="AL22" s="2" t="n">
        <f aca="false">SUM(AH22:AK22)/4</f>
        <v>4.5</v>
      </c>
      <c r="AM22" s="2" t="n">
        <v>1</v>
      </c>
      <c r="AN22" s="2" t="n">
        <v>5</v>
      </c>
      <c r="AO22" s="2" t="n">
        <v>2</v>
      </c>
      <c r="AP22" s="2" t="n">
        <v>4</v>
      </c>
      <c r="AQ22" s="2" t="n">
        <f aca="false">SUM(AM22:AP22)/4</f>
        <v>3</v>
      </c>
      <c r="AR22" s="2" t="n">
        <v>5</v>
      </c>
      <c r="AS22" s="2" t="n">
        <v>5</v>
      </c>
      <c r="AT22" s="2" t="n">
        <v>4</v>
      </c>
      <c r="AU22" s="2" t="n">
        <v>5</v>
      </c>
      <c r="AV22" s="2" t="n">
        <f aca="false">SUM(AR22:AU22)/4</f>
        <v>4.75</v>
      </c>
      <c r="AW22" s="2" t="n">
        <v>4</v>
      </c>
      <c r="AX22" s="2" t="n">
        <v>5</v>
      </c>
      <c r="AY22" s="2" t="n">
        <v>3</v>
      </c>
      <c r="AZ22" s="2" t="n">
        <v>3</v>
      </c>
      <c r="BA22" s="2" t="n">
        <f aca="false">SUM(AW22:AZ22)/4</f>
        <v>3.75</v>
      </c>
      <c r="BB22" s="2" t="n">
        <v>3</v>
      </c>
      <c r="BC22" s="2" t="n">
        <v>4</v>
      </c>
      <c r="BD22" s="2" t="n">
        <v>5</v>
      </c>
      <c r="BE22" s="2" t="n">
        <v>5</v>
      </c>
      <c r="BF22" s="0" t="n">
        <f aca="false">SUM(BB22:BE22)/4</f>
        <v>4.25</v>
      </c>
    </row>
    <row r="23" customFormat="false" ht="15" hidden="false" customHeight="false" outlineLevel="0" collapsed="false">
      <c r="A23" s="2" t="n">
        <v>1</v>
      </c>
      <c r="B23" s="2" t="n">
        <v>2</v>
      </c>
      <c r="C23" s="2" t="n">
        <v>2</v>
      </c>
      <c r="D23" s="2" t="n">
        <v>2</v>
      </c>
      <c r="E23" s="2" t="n">
        <f aca="false">SUM(A23:D23)/4</f>
        <v>1.75</v>
      </c>
      <c r="F23" s="2" t="n">
        <v>2</v>
      </c>
      <c r="G23" s="2" t="n">
        <v>2</v>
      </c>
      <c r="H23" s="2" t="n">
        <v>4</v>
      </c>
      <c r="I23" s="2" t="n">
        <v>5</v>
      </c>
      <c r="J23" s="2" t="n">
        <f aca="false">SUM(F23:I23)/4</f>
        <v>3.25</v>
      </c>
      <c r="K23" s="2" t="n">
        <v>5</v>
      </c>
      <c r="L23" s="2" t="n">
        <v>4</v>
      </c>
      <c r="M23" s="2" t="n">
        <v>2</v>
      </c>
      <c r="N23" s="2" t="n">
        <v>2</v>
      </c>
      <c r="O23" s="2" t="n">
        <f aca="false">SUM(K23:N23)/4</f>
        <v>3.25</v>
      </c>
      <c r="P23" s="2" t="n">
        <v>3</v>
      </c>
      <c r="Q23" s="2" t="n">
        <v>4</v>
      </c>
      <c r="R23" s="2" t="n">
        <v>4</v>
      </c>
      <c r="S23" s="2" t="n">
        <v>4</v>
      </c>
      <c r="T23" s="2" t="n">
        <f aca="false">SUM(P23:S23)/4</f>
        <v>3.75</v>
      </c>
      <c r="U23" s="2" t="n">
        <v>5</v>
      </c>
      <c r="V23" s="2" t="n">
        <v>4</v>
      </c>
      <c r="W23" s="2" t="n">
        <f aca="false">SUM(U23:V23)/2</f>
        <v>4.5</v>
      </c>
      <c r="X23" s="2" t="n">
        <v>1</v>
      </c>
      <c r="Y23" s="2" t="n">
        <v>2</v>
      </c>
      <c r="Z23" s="2" t="n">
        <v>3</v>
      </c>
      <c r="AA23" s="2" t="n">
        <v>4</v>
      </c>
      <c r="AB23" s="2" t="n">
        <f aca="false">SUM(X23:AA23)/4</f>
        <v>2.5</v>
      </c>
      <c r="AC23" s="2" t="n">
        <v>3</v>
      </c>
      <c r="AD23" s="2" t="n">
        <v>3</v>
      </c>
      <c r="AE23" s="2" t="n">
        <v>2</v>
      </c>
      <c r="AF23" s="2" t="n">
        <v>2</v>
      </c>
      <c r="AG23" s="2" t="n">
        <f aca="false">SUM(AC23:AF23)/4</f>
        <v>2.5</v>
      </c>
      <c r="AH23" s="2" t="n">
        <v>4</v>
      </c>
      <c r="AI23" s="2" t="n">
        <v>2</v>
      </c>
      <c r="AJ23" s="2" t="n">
        <v>5</v>
      </c>
      <c r="AK23" s="2" t="n">
        <v>2</v>
      </c>
      <c r="AL23" s="2" t="n">
        <f aca="false">SUM(AH23:AK23)/4</f>
        <v>3.25</v>
      </c>
      <c r="AM23" s="2" t="n">
        <v>2</v>
      </c>
      <c r="AN23" s="2" t="n">
        <v>4</v>
      </c>
      <c r="AO23" s="2" t="n">
        <v>4</v>
      </c>
      <c r="AP23" s="2" t="n">
        <v>4</v>
      </c>
      <c r="AQ23" s="2" t="n">
        <f aca="false">SUM(AM23:AP23)/4</f>
        <v>3.5</v>
      </c>
      <c r="AR23" s="2" t="n">
        <v>5</v>
      </c>
      <c r="AS23" s="2" t="n">
        <v>4</v>
      </c>
      <c r="AT23" s="2" t="n">
        <v>4</v>
      </c>
      <c r="AU23" s="2" t="n">
        <v>4</v>
      </c>
      <c r="AV23" s="2" t="n">
        <f aca="false">SUM(AR23:AU23)/4</f>
        <v>4.25</v>
      </c>
      <c r="AW23" s="2" t="n">
        <v>4</v>
      </c>
      <c r="AX23" s="2" t="n">
        <v>4</v>
      </c>
      <c r="AY23" s="2" t="n">
        <v>4</v>
      </c>
      <c r="AZ23" s="2" t="n">
        <v>3</v>
      </c>
      <c r="BA23" s="2" t="n">
        <f aca="false">SUM(AW23:AZ23)/4</f>
        <v>3.75</v>
      </c>
      <c r="BB23" s="2" t="n">
        <v>4</v>
      </c>
      <c r="BC23" s="2" t="n">
        <v>2</v>
      </c>
      <c r="BD23" s="2" t="n">
        <v>4</v>
      </c>
      <c r="BE23" s="2" t="n">
        <v>4</v>
      </c>
      <c r="BF23" s="0" t="n">
        <f aca="false">SUM(BB23:BE23)/4</f>
        <v>3.5</v>
      </c>
    </row>
    <row r="24" customFormat="false" ht="15" hidden="false" customHeight="false" outlineLevel="0" collapsed="false">
      <c r="A24" s="2" t="n">
        <v>2</v>
      </c>
      <c r="B24" s="2" t="n">
        <v>4</v>
      </c>
      <c r="C24" s="2" t="n">
        <v>2</v>
      </c>
      <c r="D24" s="2" t="n">
        <v>1</v>
      </c>
      <c r="E24" s="2" t="n">
        <f aca="false">SUM(A24:D24)/4</f>
        <v>2.25</v>
      </c>
      <c r="F24" s="2" t="n">
        <v>2</v>
      </c>
      <c r="G24" s="2" t="n">
        <v>2</v>
      </c>
      <c r="H24" s="2" t="n">
        <v>1</v>
      </c>
      <c r="I24" s="2" t="n">
        <v>5</v>
      </c>
      <c r="J24" s="2" t="n">
        <f aca="false">SUM(F24:I24)/4</f>
        <v>2.5</v>
      </c>
      <c r="K24" s="2" t="n">
        <v>5</v>
      </c>
      <c r="L24" s="2" t="n">
        <v>4</v>
      </c>
      <c r="M24" s="2" t="n">
        <v>5</v>
      </c>
      <c r="N24" s="2" t="n">
        <v>4</v>
      </c>
      <c r="O24" s="2" t="n">
        <f aca="false">SUM(K24:N24)/4</f>
        <v>4.5</v>
      </c>
      <c r="P24" s="2" t="n">
        <v>5</v>
      </c>
      <c r="Q24" s="2" t="n">
        <v>4</v>
      </c>
      <c r="R24" s="2" t="n">
        <v>5</v>
      </c>
      <c r="S24" s="2" t="n">
        <v>3</v>
      </c>
      <c r="T24" s="2" t="n">
        <f aca="false">SUM(P24:S24)/4</f>
        <v>4.25</v>
      </c>
      <c r="U24" s="2" t="n">
        <v>2</v>
      </c>
      <c r="V24" s="2" t="n">
        <v>3</v>
      </c>
      <c r="W24" s="2" t="n">
        <f aca="false">SUM(U24:V24)/2</f>
        <v>2.5</v>
      </c>
      <c r="X24" s="2" t="n">
        <v>1</v>
      </c>
      <c r="Y24" s="2" t="n">
        <v>3</v>
      </c>
      <c r="Z24" s="2" t="n">
        <v>2</v>
      </c>
      <c r="AA24" s="2" t="n">
        <v>1</v>
      </c>
      <c r="AB24" s="2" t="n">
        <f aca="false">SUM(X24:AA24)/4</f>
        <v>1.75</v>
      </c>
      <c r="AC24" s="2" t="n">
        <v>1</v>
      </c>
      <c r="AD24" s="2" t="n">
        <v>2</v>
      </c>
      <c r="AE24" s="2" t="n">
        <v>1</v>
      </c>
      <c r="AF24" s="2" t="n">
        <v>1</v>
      </c>
      <c r="AG24" s="2" t="n">
        <f aca="false">SUM(AC24:AF24)/4</f>
        <v>1.25</v>
      </c>
      <c r="AH24" s="2" t="n">
        <v>5</v>
      </c>
      <c r="AI24" s="2" t="n">
        <v>5</v>
      </c>
      <c r="AJ24" s="2" t="n">
        <v>5</v>
      </c>
      <c r="AK24" s="2" t="n">
        <v>2</v>
      </c>
      <c r="AL24" s="2" t="n">
        <f aca="false">SUM(AH24:AK24)/4</f>
        <v>4.25</v>
      </c>
      <c r="AM24" s="2" t="n">
        <v>5</v>
      </c>
      <c r="AN24" s="2" t="n">
        <v>4</v>
      </c>
      <c r="AO24" s="2" t="n">
        <v>3</v>
      </c>
      <c r="AP24" s="2" t="n">
        <v>3</v>
      </c>
      <c r="AQ24" s="2" t="n">
        <f aca="false">SUM(AM24:AP24)/4</f>
        <v>3.75</v>
      </c>
      <c r="AR24" s="2" t="n">
        <v>5</v>
      </c>
      <c r="AS24" s="2" t="n">
        <v>5</v>
      </c>
      <c r="AT24" s="2" t="n">
        <v>4</v>
      </c>
      <c r="AU24" s="2" t="n">
        <v>5</v>
      </c>
      <c r="AV24" s="2" t="n">
        <f aca="false">SUM(AR24:AU24)/4</f>
        <v>4.75</v>
      </c>
      <c r="AW24" s="2" t="n">
        <v>5</v>
      </c>
      <c r="AX24" s="2" t="n">
        <v>5</v>
      </c>
      <c r="AY24" s="2" t="n">
        <v>3</v>
      </c>
      <c r="AZ24" s="2" t="n">
        <v>3</v>
      </c>
      <c r="BA24" s="2" t="n">
        <f aca="false">SUM(AW24:AZ24)/4</f>
        <v>4</v>
      </c>
      <c r="BB24" s="2" t="n">
        <v>1</v>
      </c>
      <c r="BC24" s="2" t="n">
        <v>3</v>
      </c>
      <c r="BD24" s="2" t="n">
        <v>5</v>
      </c>
      <c r="BE24" s="2" t="n">
        <v>5</v>
      </c>
      <c r="BF24" s="0" t="n">
        <f aca="false">SUM(BB24:BE24)/4</f>
        <v>3.5</v>
      </c>
    </row>
    <row r="25" customFormat="false" ht="15" hidden="false" customHeight="false" outlineLevel="0" collapsed="false">
      <c r="A25" s="2" t="n">
        <v>1</v>
      </c>
      <c r="B25" s="2" t="n">
        <v>2</v>
      </c>
      <c r="C25" s="2" t="n">
        <v>1</v>
      </c>
      <c r="D25" s="2" t="n">
        <v>1</v>
      </c>
      <c r="E25" s="2" t="n">
        <f aca="false">SUM(A25:D25)/4</f>
        <v>1.25</v>
      </c>
      <c r="F25" s="2" t="n">
        <v>1</v>
      </c>
      <c r="G25" s="2" t="n">
        <v>1</v>
      </c>
      <c r="H25" s="2" t="n">
        <v>3</v>
      </c>
      <c r="I25" s="2" t="n">
        <v>4</v>
      </c>
      <c r="J25" s="2" t="n">
        <f aca="false">SUM(F25:I25)/4</f>
        <v>2.25</v>
      </c>
      <c r="K25" s="2" t="n">
        <v>5</v>
      </c>
      <c r="L25" s="2" t="n">
        <v>5</v>
      </c>
      <c r="M25" s="2" t="n">
        <v>5</v>
      </c>
      <c r="N25" s="2" t="n">
        <v>4</v>
      </c>
      <c r="O25" s="2" t="n">
        <f aca="false">SUM(K25:N25)/4</f>
        <v>4.75</v>
      </c>
      <c r="P25" s="2" t="n">
        <v>5</v>
      </c>
      <c r="Q25" s="2" t="n">
        <v>5</v>
      </c>
      <c r="R25" s="2" t="n">
        <v>4</v>
      </c>
      <c r="S25" s="2" t="n">
        <v>4</v>
      </c>
      <c r="T25" s="2" t="n">
        <f aca="false">SUM(P25:S25)/4</f>
        <v>4.5</v>
      </c>
      <c r="U25" s="2" t="n">
        <v>4</v>
      </c>
      <c r="V25" s="2" t="n">
        <v>3</v>
      </c>
      <c r="W25" s="2" t="n">
        <f aca="false">SUM(U25:V25)/2</f>
        <v>3.5</v>
      </c>
      <c r="X25" s="2" t="n">
        <v>1</v>
      </c>
      <c r="Y25" s="2" t="n">
        <v>1</v>
      </c>
      <c r="Z25" s="2" t="n">
        <v>1</v>
      </c>
      <c r="AA25" s="53" t="n">
        <v>1</v>
      </c>
      <c r="AB25" s="2" t="n">
        <f aca="false">SUM(X25:AA25)/4</f>
        <v>1</v>
      </c>
      <c r="AC25" s="2" t="n">
        <v>2</v>
      </c>
      <c r="AD25" s="2" t="n">
        <v>3</v>
      </c>
      <c r="AE25" s="2" t="n">
        <v>1</v>
      </c>
      <c r="AF25" s="2" t="n">
        <v>1</v>
      </c>
      <c r="AG25" s="2" t="n">
        <f aca="false">SUM(AC25:AF25)/4</f>
        <v>1.75</v>
      </c>
      <c r="AH25" s="2" t="n">
        <v>5</v>
      </c>
      <c r="AI25" s="2" t="n">
        <v>5</v>
      </c>
      <c r="AJ25" s="2" t="n">
        <v>5</v>
      </c>
      <c r="AK25" s="2" t="n">
        <v>3</v>
      </c>
      <c r="AL25" s="2" t="n">
        <f aca="false">SUM(AH25:AK25)/4</f>
        <v>4.5</v>
      </c>
      <c r="AM25" s="2" t="n">
        <v>4</v>
      </c>
      <c r="AN25" s="2" t="n">
        <v>3</v>
      </c>
      <c r="AO25" s="2" t="n">
        <v>3</v>
      </c>
      <c r="AP25" s="2" t="n">
        <v>4</v>
      </c>
      <c r="AQ25" s="2" t="n">
        <f aca="false">SUM(AM25:AP25)/4</f>
        <v>3.5</v>
      </c>
      <c r="AR25" s="2" t="n">
        <v>4</v>
      </c>
      <c r="AS25" s="2" t="n">
        <v>5</v>
      </c>
      <c r="AT25" s="2" t="n">
        <v>4</v>
      </c>
      <c r="AU25" s="2" t="n">
        <v>4</v>
      </c>
      <c r="AV25" s="2" t="n">
        <f aca="false">SUM(AR25:AU25)/4</f>
        <v>4.25</v>
      </c>
      <c r="AW25" s="2" t="n">
        <v>4</v>
      </c>
      <c r="AX25" s="2" t="n">
        <v>4</v>
      </c>
      <c r="AY25" s="2" t="n">
        <v>4</v>
      </c>
      <c r="AZ25" s="2" t="n">
        <v>3</v>
      </c>
      <c r="BA25" s="2" t="n">
        <f aca="false">SUM(AW25:AZ25)/4</f>
        <v>3.75</v>
      </c>
      <c r="BB25" s="2" t="n">
        <v>3</v>
      </c>
      <c r="BC25" s="2" t="n">
        <v>3</v>
      </c>
      <c r="BD25" s="2" t="n">
        <v>5</v>
      </c>
      <c r="BE25" s="2" t="n">
        <v>5</v>
      </c>
      <c r="BF25" s="0" t="n">
        <f aca="false">SUM(BB25:BE25)/4</f>
        <v>4</v>
      </c>
    </row>
    <row r="26" customFormat="false" ht="15" hidden="false" customHeight="false" outlineLevel="0" collapsed="false">
      <c r="A26" s="2" t="n">
        <v>3</v>
      </c>
      <c r="B26" s="2" t="n">
        <v>5</v>
      </c>
      <c r="C26" s="2" t="n">
        <v>2</v>
      </c>
      <c r="D26" s="2" t="n">
        <v>4</v>
      </c>
      <c r="E26" s="2" t="n">
        <f aca="false">SUM(A26:D26)/4</f>
        <v>3.5</v>
      </c>
      <c r="F26" s="2" t="n">
        <v>3</v>
      </c>
      <c r="G26" s="2" t="n">
        <v>3</v>
      </c>
      <c r="H26" s="2" t="n">
        <v>2</v>
      </c>
      <c r="I26" s="2" t="n">
        <v>5</v>
      </c>
      <c r="J26" s="2" t="n">
        <f aca="false">SUM(F26:I26)/4</f>
        <v>3.25</v>
      </c>
      <c r="K26" s="2" t="n">
        <v>5</v>
      </c>
      <c r="L26" s="2" t="n">
        <v>5</v>
      </c>
      <c r="M26" s="2" t="n">
        <v>2</v>
      </c>
      <c r="N26" s="2" t="n">
        <v>3</v>
      </c>
      <c r="O26" s="2" t="n">
        <f aca="false">SUM(K26:N26)/4</f>
        <v>3.75</v>
      </c>
      <c r="P26" s="2" t="n">
        <v>5</v>
      </c>
      <c r="Q26" s="2" t="n">
        <v>4</v>
      </c>
      <c r="R26" s="2" t="n">
        <v>5</v>
      </c>
      <c r="S26" s="2" t="n">
        <v>4</v>
      </c>
      <c r="T26" s="2" t="n">
        <f aca="false">SUM(P26:S26)/4</f>
        <v>4.5</v>
      </c>
      <c r="U26" s="2" t="n">
        <v>5</v>
      </c>
      <c r="V26" s="2" t="n">
        <v>5</v>
      </c>
      <c r="W26" s="2" t="n">
        <f aca="false">SUM(U26:V26)/2</f>
        <v>5</v>
      </c>
      <c r="X26" s="2" t="n">
        <v>1</v>
      </c>
      <c r="Y26" s="2" t="n">
        <v>3</v>
      </c>
      <c r="Z26" s="2" t="n">
        <v>1</v>
      </c>
      <c r="AA26" s="2" t="n">
        <v>5</v>
      </c>
      <c r="AB26" s="2" t="n">
        <f aca="false">SUM(X26:AA26)/4</f>
        <v>2.5</v>
      </c>
      <c r="AC26" s="2" t="n">
        <v>4</v>
      </c>
      <c r="AD26" s="2" t="n">
        <v>4</v>
      </c>
      <c r="AE26" s="2" t="n">
        <v>4</v>
      </c>
      <c r="AF26" s="2" t="n">
        <v>1</v>
      </c>
      <c r="AG26" s="2" t="n">
        <f aca="false">SUM(AC26:AF26)/4</f>
        <v>3.25</v>
      </c>
      <c r="AH26" s="2" t="n">
        <v>4</v>
      </c>
      <c r="AI26" s="2" t="n">
        <v>2</v>
      </c>
      <c r="AJ26" s="2" t="n">
        <v>5</v>
      </c>
      <c r="AK26" s="2" t="n">
        <v>3</v>
      </c>
      <c r="AL26" s="2" t="n">
        <f aca="false">SUM(AH26:AK26)/4</f>
        <v>3.5</v>
      </c>
      <c r="AM26" s="2" t="n">
        <v>5</v>
      </c>
      <c r="AN26" s="2" t="n">
        <v>5</v>
      </c>
      <c r="AO26" s="2" t="n">
        <v>3</v>
      </c>
      <c r="AP26" s="2" t="n">
        <v>4</v>
      </c>
      <c r="AQ26" s="2" t="n">
        <f aca="false">SUM(AM26:AP26)/4</f>
        <v>4.25</v>
      </c>
      <c r="AR26" s="2" t="n">
        <v>5</v>
      </c>
      <c r="AS26" s="2" t="n">
        <v>5</v>
      </c>
      <c r="AT26" s="2" t="n">
        <v>4</v>
      </c>
      <c r="AU26" s="2" t="n">
        <v>5</v>
      </c>
      <c r="AV26" s="2" t="n">
        <f aca="false">SUM(AR26:AU26)/4</f>
        <v>4.75</v>
      </c>
      <c r="AW26" s="2" t="n">
        <v>5</v>
      </c>
      <c r="AX26" s="2" t="n">
        <v>4</v>
      </c>
      <c r="AY26" s="2" t="n">
        <v>5</v>
      </c>
      <c r="AZ26" s="2" t="n">
        <v>4</v>
      </c>
      <c r="BA26" s="2" t="n">
        <f aca="false">SUM(AW26:AZ26)/4</f>
        <v>4.5</v>
      </c>
      <c r="BB26" s="2" t="n">
        <v>2</v>
      </c>
      <c r="BC26" s="2" t="n">
        <v>3</v>
      </c>
      <c r="BD26" s="2" t="n">
        <v>5</v>
      </c>
      <c r="BE26" s="2" t="n">
        <v>5</v>
      </c>
      <c r="BF26" s="0" t="n">
        <f aca="false">SUM(BB26:BE26)/4</f>
        <v>3.75</v>
      </c>
    </row>
    <row r="27" customFormat="false" ht="15" hidden="false" customHeight="false" outlineLevel="0" collapsed="false">
      <c r="A27" s="2" t="n">
        <v>2</v>
      </c>
      <c r="B27" s="2" t="n">
        <v>2</v>
      </c>
      <c r="C27" s="2" t="n">
        <v>4</v>
      </c>
      <c r="D27" s="2" t="n">
        <v>4</v>
      </c>
      <c r="E27" s="2" t="n">
        <f aca="false">SUM(A27:D27)/4</f>
        <v>3</v>
      </c>
      <c r="F27" s="2" t="n">
        <v>2</v>
      </c>
      <c r="G27" s="2" t="n">
        <v>2</v>
      </c>
      <c r="H27" s="2" t="n">
        <v>3</v>
      </c>
      <c r="I27" s="2" t="n">
        <v>2</v>
      </c>
      <c r="J27" s="2" t="n">
        <f aca="false">SUM(F27:I27)/4</f>
        <v>2.25</v>
      </c>
      <c r="K27" s="2" t="n">
        <v>4</v>
      </c>
      <c r="L27" s="2" t="n">
        <v>4</v>
      </c>
      <c r="M27" s="2" t="n">
        <v>1</v>
      </c>
      <c r="N27" s="2" t="n">
        <v>2</v>
      </c>
      <c r="O27" s="2" t="n">
        <f aca="false">SUM(K27:N27)/4</f>
        <v>2.75</v>
      </c>
      <c r="P27" s="2" t="n">
        <v>2</v>
      </c>
      <c r="Q27" s="2" t="n">
        <v>2</v>
      </c>
      <c r="R27" s="2" t="n">
        <v>2</v>
      </c>
      <c r="S27" s="2" t="n">
        <v>2</v>
      </c>
      <c r="T27" s="2" t="n">
        <f aca="false">SUM(P27:S27)/4</f>
        <v>2</v>
      </c>
      <c r="U27" s="2" t="n">
        <v>2</v>
      </c>
      <c r="V27" s="2" t="n">
        <v>4</v>
      </c>
      <c r="W27" s="2" t="n">
        <f aca="false">SUM(U27:V27)/2</f>
        <v>3</v>
      </c>
      <c r="X27" s="2" t="n">
        <v>2</v>
      </c>
      <c r="Y27" s="2" t="n">
        <v>3</v>
      </c>
      <c r="Z27" s="2" t="n">
        <v>3</v>
      </c>
      <c r="AA27" s="2" t="n">
        <v>4</v>
      </c>
      <c r="AB27" s="2" t="n">
        <f aca="false">SUM(X27:AA27)/4</f>
        <v>3</v>
      </c>
      <c r="AC27" s="2" t="n">
        <v>3</v>
      </c>
      <c r="AD27" s="2" t="n">
        <v>4</v>
      </c>
      <c r="AE27" s="2" t="n">
        <v>2</v>
      </c>
      <c r="AF27" s="2" t="n">
        <v>2</v>
      </c>
      <c r="AG27" s="2" t="n">
        <f aca="false">SUM(AC27:AF27)/4</f>
        <v>2.75</v>
      </c>
      <c r="AH27" s="2" t="n">
        <v>3</v>
      </c>
      <c r="AI27" s="2" t="n">
        <v>1</v>
      </c>
      <c r="AJ27" s="2" t="n">
        <v>4</v>
      </c>
      <c r="AK27" s="2" t="n">
        <v>2</v>
      </c>
      <c r="AL27" s="2" t="n">
        <f aca="false">SUM(AH27:AK27)/4</f>
        <v>2.5</v>
      </c>
      <c r="AM27" s="2" t="n">
        <v>2</v>
      </c>
      <c r="AN27" s="2" t="n">
        <v>4</v>
      </c>
      <c r="AO27" s="2" t="n">
        <v>4</v>
      </c>
      <c r="AP27" s="2" t="n">
        <v>3</v>
      </c>
      <c r="AQ27" s="2" t="n">
        <f aca="false">SUM(AM27:AP27)/4</f>
        <v>3.25</v>
      </c>
      <c r="AR27" s="2" t="n">
        <v>2</v>
      </c>
      <c r="AS27" s="2" t="n">
        <v>4</v>
      </c>
      <c r="AT27" s="2" t="n">
        <v>4</v>
      </c>
      <c r="AU27" s="2" t="n">
        <v>4</v>
      </c>
      <c r="AV27" s="2" t="n">
        <f aca="false">SUM(AR27:AU27)/4</f>
        <v>3.5</v>
      </c>
      <c r="AW27" s="2" t="n">
        <v>4</v>
      </c>
      <c r="AX27" s="2" t="n">
        <v>5</v>
      </c>
      <c r="AY27" s="2" t="n">
        <v>5</v>
      </c>
      <c r="AZ27" s="2" t="n">
        <v>3</v>
      </c>
      <c r="BA27" s="2" t="n">
        <f aca="false">SUM(AW27:AZ27)/4</f>
        <v>4.25</v>
      </c>
      <c r="BB27" s="2" t="n">
        <v>2</v>
      </c>
      <c r="BC27" s="2" t="n">
        <v>2</v>
      </c>
      <c r="BD27" s="2" t="n">
        <v>5</v>
      </c>
      <c r="BE27" s="2" t="n">
        <v>3</v>
      </c>
      <c r="BF27" s="0" t="n">
        <f aca="false">SUM(BB27:BE27)/4</f>
        <v>3</v>
      </c>
    </row>
    <row r="28" customFormat="false" ht="15" hidden="false" customHeight="false" outlineLevel="0" collapsed="false">
      <c r="A28" s="2" t="n">
        <v>5</v>
      </c>
      <c r="B28" s="2" t="n">
        <v>5</v>
      </c>
      <c r="C28" s="2" t="n">
        <v>5</v>
      </c>
      <c r="D28" s="2" t="n">
        <v>5</v>
      </c>
      <c r="E28" s="2" t="n">
        <f aca="false">SUM(A28:D28)/4</f>
        <v>5</v>
      </c>
      <c r="F28" s="2" t="n">
        <v>4</v>
      </c>
      <c r="G28" s="2" t="n">
        <v>3</v>
      </c>
      <c r="H28" s="2" t="n">
        <v>1</v>
      </c>
      <c r="I28" s="2" t="n">
        <v>1</v>
      </c>
      <c r="J28" s="2" t="n">
        <f aca="false">SUM(F28:I28)/4</f>
        <v>2.25</v>
      </c>
      <c r="K28" s="2" t="n">
        <v>1</v>
      </c>
      <c r="L28" s="2" t="n">
        <v>2</v>
      </c>
      <c r="M28" s="2" t="n">
        <v>1</v>
      </c>
      <c r="N28" s="2" t="n">
        <v>1</v>
      </c>
      <c r="O28" s="2" t="n">
        <f aca="false">SUM(K28:N28)/4</f>
        <v>1.25</v>
      </c>
      <c r="P28" s="2" t="n">
        <v>1</v>
      </c>
      <c r="Q28" s="2" t="n">
        <v>1</v>
      </c>
      <c r="R28" s="2" t="n">
        <v>2</v>
      </c>
      <c r="S28" s="2" t="n">
        <v>3</v>
      </c>
      <c r="T28" s="2" t="n">
        <f aca="false">SUM(P28:S28)/4</f>
        <v>1.75</v>
      </c>
      <c r="U28" s="2" t="n">
        <v>4</v>
      </c>
      <c r="V28" s="2" t="n">
        <v>4</v>
      </c>
      <c r="W28" s="2" t="n">
        <f aca="false">SUM(U28:V28)/2</f>
        <v>4</v>
      </c>
      <c r="X28" s="2" t="n">
        <v>5</v>
      </c>
      <c r="Y28" s="2" t="n">
        <v>3</v>
      </c>
      <c r="Z28" s="2" t="n">
        <v>5</v>
      </c>
      <c r="AA28" s="2" t="n">
        <v>5</v>
      </c>
      <c r="AB28" s="2" t="n">
        <f aca="false">SUM(X28:AA28)/4</f>
        <v>4.5</v>
      </c>
      <c r="AC28" s="2" t="n">
        <v>1</v>
      </c>
      <c r="AD28" s="2" t="n">
        <v>4</v>
      </c>
      <c r="AE28" s="2" t="n">
        <v>1</v>
      </c>
      <c r="AF28" s="2" t="n">
        <v>5</v>
      </c>
      <c r="AG28" s="2" t="n">
        <f aca="false">SUM(AC28:AF28)/4</f>
        <v>2.75</v>
      </c>
      <c r="AH28" s="2" t="n">
        <v>1</v>
      </c>
      <c r="AI28" s="2" t="n">
        <v>4</v>
      </c>
      <c r="AJ28" s="2" t="n">
        <v>1</v>
      </c>
      <c r="AK28" s="2" t="n">
        <v>1</v>
      </c>
      <c r="AL28" s="2" t="n">
        <f aca="false">SUM(AH28:AK28)/4</f>
        <v>1.75</v>
      </c>
      <c r="AM28" s="2" t="n">
        <v>4</v>
      </c>
      <c r="AN28" s="2" t="n">
        <v>4</v>
      </c>
      <c r="AO28" s="2" t="n">
        <v>1</v>
      </c>
      <c r="AP28" s="2" t="n">
        <v>1</v>
      </c>
      <c r="AQ28" s="2" t="n">
        <f aca="false">SUM(AM28:AP28)/4</f>
        <v>2.5</v>
      </c>
      <c r="AR28" s="2" t="n">
        <v>1</v>
      </c>
      <c r="AS28" s="2" t="n">
        <v>1</v>
      </c>
      <c r="AT28" s="2" t="n">
        <v>2</v>
      </c>
      <c r="AU28" s="2" t="n">
        <v>2</v>
      </c>
      <c r="AV28" s="2" t="n">
        <f aca="false">SUM(AR28:AU28)/4</f>
        <v>1.5</v>
      </c>
      <c r="AW28" s="2" t="n">
        <v>3</v>
      </c>
      <c r="AX28" s="2" t="n">
        <v>5</v>
      </c>
      <c r="AY28" s="2" t="n">
        <v>4</v>
      </c>
      <c r="AZ28" s="2" t="n">
        <v>3</v>
      </c>
      <c r="BA28" s="2" t="n">
        <f aca="false">SUM(AW28:AZ28)/4</f>
        <v>3.75</v>
      </c>
      <c r="BB28" s="2" t="n">
        <v>1</v>
      </c>
      <c r="BC28" s="2" t="n">
        <v>3</v>
      </c>
      <c r="BD28" s="2" t="n">
        <v>1</v>
      </c>
      <c r="BE28" s="2" t="n">
        <v>2</v>
      </c>
      <c r="BF28" s="0" t="n">
        <f aca="false">SUM(BB28:BE28)/4</f>
        <v>1.75</v>
      </c>
    </row>
    <row r="29" customFormat="false" ht="15" hidden="false" customHeight="false" outlineLevel="0" collapsed="false">
      <c r="A29" s="2" t="n">
        <v>4</v>
      </c>
      <c r="B29" s="2" t="n">
        <v>3</v>
      </c>
      <c r="C29" s="2" t="n">
        <v>3</v>
      </c>
      <c r="D29" s="2" t="n">
        <v>4</v>
      </c>
      <c r="E29" s="2" t="n">
        <f aca="false">SUM(A29:D29)/4</f>
        <v>3.5</v>
      </c>
      <c r="F29" s="2" t="n">
        <v>3</v>
      </c>
      <c r="G29" s="2" t="n">
        <v>4</v>
      </c>
      <c r="H29" s="2" t="n">
        <v>2</v>
      </c>
      <c r="I29" s="2" t="n">
        <v>4</v>
      </c>
      <c r="J29" s="2" t="n">
        <f aca="false">SUM(F29:I29)/4</f>
        <v>3.25</v>
      </c>
      <c r="K29" s="2" t="n">
        <v>4</v>
      </c>
      <c r="L29" s="2" t="n">
        <v>3</v>
      </c>
      <c r="M29" s="2" t="n">
        <v>4</v>
      </c>
      <c r="N29" s="2" t="n">
        <v>2</v>
      </c>
      <c r="O29" s="2" t="n">
        <f aca="false">SUM(K29:N29)/4</f>
        <v>3.25</v>
      </c>
      <c r="P29" s="2" t="n">
        <v>4</v>
      </c>
      <c r="Q29" s="2" t="n">
        <v>2</v>
      </c>
      <c r="R29" s="2" t="n">
        <v>4</v>
      </c>
      <c r="S29" s="2" t="n">
        <v>3</v>
      </c>
      <c r="T29" s="2" t="n">
        <f aca="false">SUM(P29:S29)/4</f>
        <v>3.25</v>
      </c>
      <c r="U29" s="2" t="n">
        <v>2</v>
      </c>
      <c r="V29" s="2" t="n">
        <v>3</v>
      </c>
      <c r="W29" s="2" t="n">
        <f aca="false">SUM(U29:V29)/2</f>
        <v>2.5</v>
      </c>
      <c r="X29" s="2" t="n">
        <v>1</v>
      </c>
      <c r="Y29" s="2" t="n">
        <v>2</v>
      </c>
      <c r="Z29" s="2" t="n">
        <v>1</v>
      </c>
      <c r="AA29" s="53" t="n">
        <v>1</v>
      </c>
      <c r="AB29" s="2" t="n">
        <f aca="false">SUM(X29:AA29)/4</f>
        <v>1.25</v>
      </c>
      <c r="AC29" s="2" t="n">
        <v>4</v>
      </c>
      <c r="AD29" s="2" t="n">
        <v>4</v>
      </c>
      <c r="AE29" s="2" t="n">
        <v>3</v>
      </c>
      <c r="AF29" s="2" t="n">
        <v>2</v>
      </c>
      <c r="AG29" s="2" t="n">
        <f aca="false">SUM(AC29:AF29)/4</f>
        <v>3.25</v>
      </c>
      <c r="AH29" s="2" t="n">
        <v>2</v>
      </c>
      <c r="AI29" s="2" t="n">
        <v>3</v>
      </c>
      <c r="AJ29" s="2" t="n">
        <v>2</v>
      </c>
      <c r="AK29" s="2" t="n">
        <v>2</v>
      </c>
      <c r="AL29" s="2" t="n">
        <f aca="false">SUM(AH29:AK29)/4</f>
        <v>2.25</v>
      </c>
      <c r="AM29" s="2" t="n">
        <v>2</v>
      </c>
      <c r="AN29" s="2" t="n">
        <v>5</v>
      </c>
      <c r="AO29" s="2" t="n">
        <v>4</v>
      </c>
      <c r="AP29" s="2" t="n">
        <v>2</v>
      </c>
      <c r="AQ29" s="2" t="n">
        <f aca="false">SUM(AM29:AP29)/4</f>
        <v>3.25</v>
      </c>
      <c r="AR29" s="2" t="n">
        <v>4</v>
      </c>
      <c r="AS29" s="2" t="n">
        <v>4</v>
      </c>
      <c r="AT29" s="2" t="n">
        <v>2</v>
      </c>
      <c r="AU29" s="2" t="n">
        <v>4</v>
      </c>
      <c r="AV29" s="2" t="n">
        <f aca="false">SUM(AR29:AU29)/4</f>
        <v>3.5</v>
      </c>
      <c r="AW29" s="2" t="n">
        <v>4</v>
      </c>
      <c r="AX29" s="2" t="n">
        <v>5</v>
      </c>
      <c r="AY29" s="2" t="n">
        <v>3</v>
      </c>
      <c r="AZ29" s="2" t="n">
        <v>4</v>
      </c>
      <c r="BA29" s="2" t="n">
        <f aca="false">SUM(AW29:AZ29)/4</f>
        <v>4</v>
      </c>
      <c r="BB29" s="2" t="n">
        <v>3</v>
      </c>
      <c r="BC29" s="2" t="n">
        <v>3</v>
      </c>
      <c r="BD29" s="2" t="n">
        <v>5</v>
      </c>
      <c r="BE29" s="2" t="n">
        <v>5</v>
      </c>
      <c r="BF29" s="0" t="n">
        <f aca="false">SUM(BB29:BE29)/4</f>
        <v>4</v>
      </c>
    </row>
    <row r="30" customFormat="false" ht="15" hidden="false" customHeight="false" outlineLevel="0" collapsed="false">
      <c r="A30" s="2" t="n">
        <v>1</v>
      </c>
      <c r="B30" s="2" t="n">
        <v>2</v>
      </c>
      <c r="C30" s="2" t="n">
        <v>2</v>
      </c>
      <c r="D30" s="2" t="n">
        <v>2</v>
      </c>
      <c r="E30" s="2" t="n">
        <f aca="false">SUM(A30:D30)/4</f>
        <v>1.75</v>
      </c>
      <c r="F30" s="2" t="n">
        <v>2</v>
      </c>
      <c r="G30" s="2" t="n">
        <v>2</v>
      </c>
      <c r="H30" s="2" t="n">
        <v>2</v>
      </c>
      <c r="I30" s="2" t="n">
        <v>4</v>
      </c>
      <c r="J30" s="2" t="n">
        <f aca="false">SUM(F30:I30)/4</f>
        <v>2.5</v>
      </c>
      <c r="K30" s="2" t="n">
        <v>5</v>
      </c>
      <c r="L30" s="2" t="n">
        <v>4</v>
      </c>
      <c r="M30" s="2" t="n">
        <v>2</v>
      </c>
      <c r="N30" s="2" t="n">
        <v>2</v>
      </c>
      <c r="O30" s="2" t="n">
        <f aca="false">SUM(K30:N30)/4</f>
        <v>3.25</v>
      </c>
      <c r="P30" s="2" t="n">
        <v>5</v>
      </c>
      <c r="Q30" s="2" t="n">
        <v>5</v>
      </c>
      <c r="R30" s="2" t="n">
        <v>4</v>
      </c>
      <c r="S30" s="2" t="n">
        <v>5</v>
      </c>
      <c r="T30" s="2" t="n">
        <f aca="false">SUM(P30:S30)/4</f>
        <v>4.75</v>
      </c>
      <c r="U30" s="2" t="n">
        <v>5</v>
      </c>
      <c r="V30" s="2" t="n">
        <v>5</v>
      </c>
      <c r="W30" s="2" t="n">
        <f aca="false">SUM(U30:V30)/2</f>
        <v>5</v>
      </c>
      <c r="X30" s="2" t="n">
        <v>1</v>
      </c>
      <c r="Y30" s="2" t="n">
        <v>2</v>
      </c>
      <c r="Z30" s="2" t="n">
        <v>1</v>
      </c>
      <c r="AA30" s="53" t="n">
        <v>1</v>
      </c>
      <c r="AB30" s="2" t="n">
        <f aca="false">SUM(X30:AA30)/4</f>
        <v>1.25</v>
      </c>
      <c r="AC30" s="2" t="n">
        <v>4</v>
      </c>
      <c r="AD30" s="2" t="n">
        <v>2</v>
      </c>
      <c r="AE30" s="2" t="n">
        <v>2</v>
      </c>
      <c r="AF30" s="2" t="n">
        <v>1</v>
      </c>
      <c r="AG30" s="2" t="n">
        <f aca="false">SUM(AC30:AF30)/4</f>
        <v>2.25</v>
      </c>
      <c r="AH30" s="2" t="n">
        <v>5</v>
      </c>
      <c r="AI30" s="2" t="n">
        <v>4</v>
      </c>
      <c r="AJ30" s="2" t="n">
        <v>5</v>
      </c>
      <c r="AK30" s="2" t="n">
        <v>2</v>
      </c>
      <c r="AL30" s="2" t="n">
        <f aca="false">SUM(AH30:AK30)/4</f>
        <v>4</v>
      </c>
      <c r="AM30" s="2" t="n">
        <v>2</v>
      </c>
      <c r="AN30" s="2" t="n">
        <v>4</v>
      </c>
      <c r="AO30" s="2" t="n">
        <v>2</v>
      </c>
      <c r="AP30" s="2" t="n">
        <v>4</v>
      </c>
      <c r="AQ30" s="2" t="n">
        <f aca="false">SUM(AM30:AP30)/4</f>
        <v>3</v>
      </c>
      <c r="AR30" s="2" t="n">
        <v>5</v>
      </c>
      <c r="AS30" s="2" t="n">
        <v>5</v>
      </c>
      <c r="AT30" s="2" t="n">
        <v>4</v>
      </c>
      <c r="AU30" s="2" t="n">
        <v>5</v>
      </c>
      <c r="AV30" s="2" t="n">
        <f aca="false">SUM(AR30:AU30)/4</f>
        <v>4.75</v>
      </c>
      <c r="AW30" s="2" t="n">
        <v>5</v>
      </c>
      <c r="AX30" s="2" t="n">
        <v>5</v>
      </c>
      <c r="AY30" s="2" t="n">
        <v>3</v>
      </c>
      <c r="AZ30" s="2" t="n">
        <v>3</v>
      </c>
      <c r="BA30" s="2" t="n">
        <f aca="false">SUM(AW30:AZ30)/4</f>
        <v>4</v>
      </c>
      <c r="BB30" s="2" t="n">
        <v>4</v>
      </c>
      <c r="BC30" s="2" t="n">
        <v>4</v>
      </c>
      <c r="BD30" s="2" t="n">
        <v>5</v>
      </c>
      <c r="BE30" s="2" t="n">
        <v>5</v>
      </c>
      <c r="BF30" s="0" t="n">
        <f aca="false">SUM(BB30:BE30)/4</f>
        <v>4.5</v>
      </c>
    </row>
    <row r="31" customFormat="false" ht="15" hidden="false" customHeight="false" outlineLevel="0" collapsed="false">
      <c r="A31" s="2" t="n">
        <v>4</v>
      </c>
      <c r="B31" s="2" t="n">
        <v>2</v>
      </c>
      <c r="C31" s="2" t="n">
        <v>2</v>
      </c>
      <c r="D31" s="2" t="n">
        <v>2</v>
      </c>
      <c r="E31" s="2" t="n">
        <f aca="false">SUM(A31:D31)/4</f>
        <v>2.5</v>
      </c>
      <c r="F31" s="2" t="n">
        <v>2</v>
      </c>
      <c r="G31" s="2" t="n">
        <v>4</v>
      </c>
      <c r="H31" s="2" t="n">
        <v>2</v>
      </c>
      <c r="I31" s="2" t="n">
        <v>4</v>
      </c>
      <c r="J31" s="2" t="n">
        <f aca="false">SUM(F31:I31)/4</f>
        <v>3</v>
      </c>
      <c r="K31" s="2" t="n">
        <v>5</v>
      </c>
      <c r="L31" s="2" t="n">
        <v>5</v>
      </c>
      <c r="M31" s="2" t="n">
        <v>2</v>
      </c>
      <c r="N31" s="2" t="n">
        <v>4</v>
      </c>
      <c r="O31" s="2" t="n">
        <f aca="false">SUM(K31:N31)/4</f>
        <v>4</v>
      </c>
      <c r="P31" s="2" t="n">
        <v>4</v>
      </c>
      <c r="Q31" s="2" t="n">
        <v>2</v>
      </c>
      <c r="R31" s="2" t="n">
        <v>4</v>
      </c>
      <c r="S31" s="2" t="n">
        <v>4</v>
      </c>
      <c r="T31" s="2" t="n">
        <f aca="false">SUM(P31:S31)/4</f>
        <v>3.5</v>
      </c>
      <c r="U31" s="2" t="n">
        <v>3</v>
      </c>
      <c r="V31" s="2" t="n">
        <v>5</v>
      </c>
      <c r="W31" s="2" t="n">
        <f aca="false">SUM(U31:V31)/2</f>
        <v>4</v>
      </c>
      <c r="X31" s="2" t="n">
        <v>3</v>
      </c>
      <c r="Y31" s="2" t="n">
        <v>3</v>
      </c>
      <c r="Z31" s="2" t="n">
        <v>4</v>
      </c>
      <c r="AA31" s="2" t="n">
        <v>3</v>
      </c>
      <c r="AB31" s="2" t="n">
        <f aca="false">SUM(X31:AA31)/4</f>
        <v>3.25</v>
      </c>
      <c r="AC31" s="2" t="n">
        <v>4</v>
      </c>
      <c r="AD31" s="2" t="n">
        <v>4</v>
      </c>
      <c r="AE31" s="2" t="n">
        <v>2</v>
      </c>
      <c r="AF31" s="2" t="n">
        <v>2</v>
      </c>
      <c r="AG31" s="2" t="n">
        <f aca="false">SUM(AC31:AF31)/4</f>
        <v>3</v>
      </c>
      <c r="AH31" s="2" t="n">
        <v>4</v>
      </c>
      <c r="AI31" s="2" t="n">
        <v>2</v>
      </c>
      <c r="AJ31" s="2" t="n">
        <v>2</v>
      </c>
      <c r="AK31" s="2" t="n">
        <v>4</v>
      </c>
      <c r="AL31" s="2" t="n">
        <f aca="false">SUM(AH31:AK31)/4</f>
        <v>3</v>
      </c>
      <c r="AM31" s="2" t="n">
        <v>2</v>
      </c>
      <c r="AN31" s="2" t="n">
        <v>4</v>
      </c>
      <c r="AO31" s="2" t="n">
        <v>2</v>
      </c>
      <c r="AP31" s="2" t="n">
        <v>4</v>
      </c>
      <c r="AQ31" s="2" t="n">
        <f aca="false">SUM(AM31:AP31)/4</f>
        <v>3</v>
      </c>
      <c r="AR31" s="2" t="n">
        <v>4</v>
      </c>
      <c r="AS31" s="2" t="n">
        <v>4</v>
      </c>
      <c r="AT31" s="2" t="n">
        <v>2</v>
      </c>
      <c r="AU31" s="2" t="n">
        <v>5</v>
      </c>
      <c r="AV31" s="2" t="n">
        <f aca="false">SUM(AR31:AU31)/4</f>
        <v>3.75</v>
      </c>
      <c r="AW31" s="2" t="n">
        <v>5</v>
      </c>
      <c r="AX31" s="2" t="n">
        <v>4</v>
      </c>
      <c r="AY31" s="2" t="n">
        <v>4</v>
      </c>
      <c r="AZ31" s="2" t="n">
        <v>3</v>
      </c>
      <c r="BA31" s="2" t="n">
        <f aca="false">SUM(AW31:AZ31)/4</f>
        <v>4</v>
      </c>
      <c r="BB31" s="2" t="n">
        <v>3</v>
      </c>
      <c r="BC31" s="2" t="n">
        <v>4</v>
      </c>
      <c r="BD31" s="2" t="n">
        <v>4</v>
      </c>
      <c r="BE31" s="2" t="n">
        <v>3</v>
      </c>
      <c r="BF31" s="0" t="n">
        <f aca="false">SUM(BB31:BE31)/4</f>
        <v>3.5</v>
      </c>
    </row>
    <row r="32" customFormat="false" ht="15" hidden="false" customHeight="false" outlineLevel="0" collapsed="false">
      <c r="A32" s="2" t="n">
        <v>4</v>
      </c>
      <c r="B32" s="2" t="n">
        <v>3</v>
      </c>
      <c r="C32" s="2" t="n">
        <v>4</v>
      </c>
      <c r="D32" s="2" t="n">
        <v>5</v>
      </c>
      <c r="E32" s="2" t="n">
        <f aca="false">SUM(A32:D32)/4</f>
        <v>4</v>
      </c>
      <c r="F32" s="2" t="n">
        <v>2</v>
      </c>
      <c r="G32" s="2" t="n">
        <v>2</v>
      </c>
      <c r="H32" s="2" t="n">
        <v>4</v>
      </c>
      <c r="I32" s="2" t="n">
        <v>4</v>
      </c>
      <c r="J32" s="2" t="n">
        <f aca="false">SUM(F32:I32)/4</f>
        <v>3</v>
      </c>
      <c r="K32" s="2" t="n">
        <v>4</v>
      </c>
      <c r="L32" s="2" t="n">
        <v>4</v>
      </c>
      <c r="M32" s="2" t="n">
        <v>4</v>
      </c>
      <c r="N32" s="2" t="n">
        <v>2</v>
      </c>
      <c r="O32" s="2" t="n">
        <f aca="false">SUM(K32:N32)/4</f>
        <v>3.5</v>
      </c>
      <c r="P32" s="2" t="n">
        <v>4</v>
      </c>
      <c r="Q32" s="2" t="n">
        <v>4</v>
      </c>
      <c r="R32" s="2" t="n">
        <v>4</v>
      </c>
      <c r="S32" s="2" t="n">
        <v>4</v>
      </c>
      <c r="T32" s="2" t="n">
        <f aca="false">SUM(P32:S32)/4</f>
        <v>4</v>
      </c>
      <c r="U32" s="2" t="n">
        <v>3</v>
      </c>
      <c r="V32" s="2" t="n">
        <v>4</v>
      </c>
      <c r="W32" s="2" t="n">
        <f aca="false">SUM(U32:V32)/2</f>
        <v>3.5</v>
      </c>
      <c r="X32" s="2" t="n">
        <v>2</v>
      </c>
      <c r="Y32" s="2" t="n">
        <v>3</v>
      </c>
      <c r="Z32" s="2" t="n">
        <v>2</v>
      </c>
      <c r="AA32" s="2" t="n">
        <v>4</v>
      </c>
      <c r="AB32" s="2" t="n">
        <f aca="false">SUM(X32:AA32)/4</f>
        <v>2.75</v>
      </c>
      <c r="AC32" s="2" t="n">
        <v>3</v>
      </c>
      <c r="AD32" s="2" t="n">
        <v>4</v>
      </c>
      <c r="AE32" s="2" t="n">
        <v>2</v>
      </c>
      <c r="AF32" s="2" t="n">
        <v>4</v>
      </c>
      <c r="AG32" s="2" t="n">
        <f aca="false">SUM(AC32:AF32)/4</f>
        <v>3.25</v>
      </c>
      <c r="AH32" s="2" t="n">
        <v>4</v>
      </c>
      <c r="AI32" s="2" t="n">
        <v>4</v>
      </c>
      <c r="AJ32" s="2" t="n">
        <v>4</v>
      </c>
      <c r="AK32" s="2" t="n">
        <v>4</v>
      </c>
      <c r="AL32" s="2" t="n">
        <f aca="false">SUM(AH32:AK32)/4</f>
        <v>4</v>
      </c>
      <c r="AM32" s="2" t="n">
        <v>4</v>
      </c>
      <c r="AN32" s="2" t="n">
        <v>4</v>
      </c>
      <c r="AO32" s="2" t="n">
        <v>4</v>
      </c>
      <c r="AP32" s="2" t="n">
        <v>4</v>
      </c>
      <c r="AQ32" s="2" t="n">
        <f aca="false">SUM(AM32:AP32)/4</f>
        <v>4</v>
      </c>
      <c r="AR32" s="2" t="n">
        <v>3</v>
      </c>
      <c r="AS32" s="2" t="n">
        <v>2</v>
      </c>
      <c r="AT32" s="2" t="n">
        <v>2</v>
      </c>
      <c r="AU32" s="2" t="n">
        <v>4</v>
      </c>
      <c r="AV32" s="2" t="n">
        <f aca="false">SUM(AR32:AU32)/4</f>
        <v>2.75</v>
      </c>
      <c r="AW32" s="2" t="n">
        <v>4</v>
      </c>
      <c r="AX32" s="2" t="n">
        <v>4</v>
      </c>
      <c r="AY32" s="2" t="n">
        <v>4</v>
      </c>
      <c r="AZ32" s="2" t="n">
        <v>4</v>
      </c>
      <c r="BA32" s="2" t="n">
        <f aca="false">SUM(AW32:AZ32)/4</f>
        <v>4</v>
      </c>
      <c r="BB32" s="2" t="n">
        <v>2</v>
      </c>
      <c r="BC32" s="2" t="n">
        <v>2</v>
      </c>
      <c r="BD32" s="2" t="n">
        <v>2</v>
      </c>
      <c r="BE32" s="2" t="n">
        <v>4</v>
      </c>
      <c r="BF32" s="0" t="n">
        <f aca="false">SUM(BB32:BE32)/4</f>
        <v>2.5</v>
      </c>
    </row>
    <row r="33" customFormat="false" ht="15" hidden="false" customHeight="false" outlineLevel="0" collapsed="false">
      <c r="A33" s="2" t="n">
        <v>3</v>
      </c>
      <c r="B33" s="2" t="n">
        <v>5</v>
      </c>
      <c r="C33" s="2" t="n">
        <v>5</v>
      </c>
      <c r="D33" s="2" t="n">
        <v>3</v>
      </c>
      <c r="E33" s="2" t="n">
        <f aca="false">SUM(A33:D33)/4</f>
        <v>4</v>
      </c>
      <c r="F33" s="2" t="n">
        <v>3</v>
      </c>
      <c r="G33" s="2" t="n">
        <v>5</v>
      </c>
      <c r="H33" s="2" t="n">
        <v>5</v>
      </c>
      <c r="I33" s="2" t="n">
        <v>4</v>
      </c>
      <c r="J33" s="2" t="n">
        <f aca="false">SUM(F33:I33)/4</f>
        <v>4.25</v>
      </c>
      <c r="K33" s="2" t="n">
        <v>5</v>
      </c>
      <c r="L33" s="2" t="n">
        <v>3</v>
      </c>
      <c r="M33" s="2" t="n">
        <v>3</v>
      </c>
      <c r="N33" s="2" t="n">
        <v>4</v>
      </c>
      <c r="O33" s="2" t="n">
        <f aca="false">SUM(K33:N33)/4</f>
        <v>3.75</v>
      </c>
      <c r="P33" s="2" t="n">
        <v>5</v>
      </c>
      <c r="Q33" s="2" t="n">
        <v>4</v>
      </c>
      <c r="R33" s="2" t="n">
        <v>5</v>
      </c>
      <c r="S33" s="2" t="n">
        <v>2</v>
      </c>
      <c r="T33" s="2" t="n">
        <f aca="false">SUM(P33:S33)/4</f>
        <v>4</v>
      </c>
      <c r="U33" s="2" t="n">
        <v>4</v>
      </c>
      <c r="V33" s="2" t="n">
        <v>3</v>
      </c>
      <c r="W33" s="2" t="n">
        <f aca="false">SUM(U33:V33)/2</f>
        <v>3.5</v>
      </c>
      <c r="X33" s="2" t="n">
        <v>3</v>
      </c>
      <c r="Y33" s="2" t="n">
        <v>4</v>
      </c>
      <c r="Z33" s="2" t="n">
        <v>3</v>
      </c>
      <c r="AA33" s="2" t="n">
        <v>4</v>
      </c>
      <c r="AB33" s="2" t="n">
        <f aca="false">SUM(X33:AA33)/4</f>
        <v>3.5</v>
      </c>
      <c r="AC33" s="2" t="n">
        <v>3</v>
      </c>
      <c r="AD33" s="2" t="n">
        <v>5</v>
      </c>
      <c r="AE33" s="2" t="n">
        <v>2</v>
      </c>
      <c r="AF33" s="2" t="n">
        <v>3</v>
      </c>
      <c r="AG33" s="2" t="n">
        <f aca="false">SUM(AC33:AF33)/4</f>
        <v>3.25</v>
      </c>
      <c r="AH33" s="2" t="n">
        <v>3</v>
      </c>
      <c r="AI33" s="2" t="n">
        <v>1</v>
      </c>
      <c r="AJ33" s="2" t="n">
        <v>2</v>
      </c>
      <c r="AK33" s="2" t="n">
        <v>1</v>
      </c>
      <c r="AL33" s="2" t="n">
        <f aca="false">SUM(AH33:AK33)/4</f>
        <v>1.75</v>
      </c>
      <c r="AM33" s="2" t="n">
        <v>3</v>
      </c>
      <c r="AN33" s="2" t="n">
        <v>5</v>
      </c>
      <c r="AO33" s="2" t="n">
        <v>4</v>
      </c>
      <c r="AP33" s="2" t="n">
        <v>4</v>
      </c>
      <c r="AQ33" s="2" t="n">
        <f aca="false">SUM(AM33:AP33)/4</f>
        <v>4</v>
      </c>
      <c r="AR33" s="2" t="n">
        <v>4</v>
      </c>
      <c r="AS33" s="2" t="n">
        <v>4</v>
      </c>
      <c r="AT33" s="2" t="n">
        <v>3</v>
      </c>
      <c r="AU33" s="2" t="n">
        <v>5</v>
      </c>
      <c r="AV33" s="2" t="n">
        <f aca="false">SUM(AR33:AU33)/4</f>
        <v>4</v>
      </c>
      <c r="AW33" s="2" t="n">
        <v>5</v>
      </c>
      <c r="AX33" s="2" t="n">
        <v>4</v>
      </c>
      <c r="AY33" s="2" t="n">
        <v>3</v>
      </c>
      <c r="AZ33" s="2" t="n">
        <v>4</v>
      </c>
      <c r="BA33" s="2" t="n">
        <f aca="false">SUM(AW33:AZ33)/4</f>
        <v>4</v>
      </c>
      <c r="BB33" s="2" t="n">
        <v>3</v>
      </c>
      <c r="BC33" s="2" t="n">
        <v>4</v>
      </c>
      <c r="BD33" s="2" t="n">
        <v>4</v>
      </c>
      <c r="BE33" s="2" t="n">
        <v>4</v>
      </c>
      <c r="BF33" s="0" t="n">
        <f aca="false">SUM(BB33:BE33)/4</f>
        <v>3.75</v>
      </c>
    </row>
    <row r="34" customFormat="false" ht="15" hidden="false" customHeight="false" outlineLevel="0" collapsed="false">
      <c r="A34" s="2" t="n">
        <v>4</v>
      </c>
      <c r="B34" s="2" t="n">
        <v>4</v>
      </c>
      <c r="C34" s="2" t="n">
        <v>4</v>
      </c>
      <c r="D34" s="2" t="n">
        <v>2</v>
      </c>
      <c r="E34" s="2" t="n">
        <f aca="false">SUM(A34:D34)/4</f>
        <v>3.5</v>
      </c>
      <c r="F34" s="2" t="n">
        <v>4</v>
      </c>
      <c r="G34" s="2" t="n">
        <v>2</v>
      </c>
      <c r="H34" s="2" t="n">
        <v>2</v>
      </c>
      <c r="I34" s="2" t="n">
        <v>5</v>
      </c>
      <c r="J34" s="2" t="n">
        <f aca="false">SUM(F34:I34)/4</f>
        <v>3.25</v>
      </c>
      <c r="K34" s="2" t="n">
        <v>5</v>
      </c>
      <c r="L34" s="2" t="n">
        <v>4</v>
      </c>
      <c r="M34" s="2" t="n">
        <v>5</v>
      </c>
      <c r="N34" s="2" t="n">
        <v>2</v>
      </c>
      <c r="O34" s="2" t="n">
        <f aca="false">SUM(K34:N34)/4</f>
        <v>4</v>
      </c>
      <c r="P34" s="2" t="n">
        <v>5</v>
      </c>
      <c r="Q34" s="2" t="n">
        <v>5</v>
      </c>
      <c r="R34" s="2" t="n">
        <v>5</v>
      </c>
      <c r="S34" s="2" t="n">
        <v>5</v>
      </c>
      <c r="T34" s="2" t="n">
        <f aca="false">SUM(P34:S34)/4</f>
        <v>5</v>
      </c>
      <c r="U34" s="2" t="n">
        <v>5</v>
      </c>
      <c r="V34" s="2" t="n">
        <v>5</v>
      </c>
      <c r="W34" s="2" t="n">
        <f aca="false">SUM(U34:V34)/2</f>
        <v>5</v>
      </c>
      <c r="X34" s="2" t="n">
        <v>1</v>
      </c>
      <c r="Y34" s="2" t="n">
        <v>1</v>
      </c>
      <c r="Z34" s="2" t="n">
        <v>1</v>
      </c>
      <c r="AA34" s="2" t="n">
        <v>5</v>
      </c>
      <c r="AB34" s="2" t="n">
        <f aca="false">SUM(X34:AA34)/4</f>
        <v>2</v>
      </c>
      <c r="AC34" s="2" t="n">
        <v>4</v>
      </c>
      <c r="AD34" s="2" t="n">
        <v>4</v>
      </c>
      <c r="AE34" s="2" t="n">
        <v>4</v>
      </c>
      <c r="AF34" s="2" t="n">
        <v>2</v>
      </c>
      <c r="AG34" s="2" t="n">
        <f aca="false">SUM(AC34:AF34)/4</f>
        <v>3.5</v>
      </c>
      <c r="AH34" s="2" t="n">
        <v>4</v>
      </c>
      <c r="AI34" s="2" t="n">
        <v>3</v>
      </c>
      <c r="AJ34" s="2" t="n">
        <v>4</v>
      </c>
      <c r="AK34" s="2" t="n">
        <v>4</v>
      </c>
      <c r="AL34" s="2" t="n">
        <f aca="false">SUM(AH34:AK34)/4</f>
        <v>3.75</v>
      </c>
      <c r="AM34" s="2" t="n">
        <v>2</v>
      </c>
      <c r="AN34" s="2" t="n">
        <v>4</v>
      </c>
      <c r="AO34" s="2" t="n">
        <v>5</v>
      </c>
      <c r="AP34" s="2" t="n">
        <v>5</v>
      </c>
      <c r="AQ34" s="2" t="n">
        <f aca="false">SUM(AM34:AP34)/4</f>
        <v>4</v>
      </c>
      <c r="AR34" s="2" t="n">
        <v>5</v>
      </c>
      <c r="AS34" s="2" t="n">
        <v>5</v>
      </c>
      <c r="AT34" s="2" t="n">
        <v>5</v>
      </c>
      <c r="AU34" s="2" t="n">
        <v>5</v>
      </c>
      <c r="AV34" s="2" t="n">
        <f aca="false">SUM(AR34:AU34)/4</f>
        <v>5</v>
      </c>
      <c r="AW34" s="2" t="n">
        <v>5</v>
      </c>
      <c r="AX34" s="2" t="n">
        <v>5</v>
      </c>
      <c r="AY34" s="2" t="n">
        <v>4</v>
      </c>
      <c r="AZ34" s="2" t="n">
        <v>5</v>
      </c>
      <c r="BA34" s="2" t="n">
        <f aca="false">SUM(AW34:AZ34)/4</f>
        <v>4.75</v>
      </c>
      <c r="BB34" s="2" t="n">
        <v>4</v>
      </c>
      <c r="BC34" s="2" t="n">
        <v>4</v>
      </c>
      <c r="BD34" s="2" t="n">
        <v>5</v>
      </c>
      <c r="BE34" s="2" t="n">
        <v>5</v>
      </c>
      <c r="BF34" s="0" t="n">
        <f aca="false">SUM(BB34:BE34)/4</f>
        <v>4.5</v>
      </c>
    </row>
    <row r="35" customFormat="false" ht="15" hidden="false" customHeight="false" outlineLevel="0" collapsed="false">
      <c r="A35" s="2" t="n">
        <v>5</v>
      </c>
      <c r="B35" s="2" t="n">
        <v>2</v>
      </c>
      <c r="C35" s="2" t="n">
        <v>1</v>
      </c>
      <c r="D35" s="2" t="n">
        <v>2</v>
      </c>
      <c r="E35" s="2" t="n">
        <f aca="false">SUM(A35:D35)/4</f>
        <v>2.5</v>
      </c>
      <c r="F35" s="2" t="n">
        <v>4</v>
      </c>
      <c r="G35" s="2" t="n">
        <v>4</v>
      </c>
      <c r="H35" s="2" t="n">
        <v>1</v>
      </c>
      <c r="I35" s="2" t="n">
        <v>4</v>
      </c>
      <c r="J35" s="2" t="n">
        <f aca="false">SUM(F35:I35)/4</f>
        <v>3.25</v>
      </c>
      <c r="K35" s="2" t="n">
        <v>5</v>
      </c>
      <c r="L35" s="2" t="n">
        <v>5</v>
      </c>
      <c r="M35" s="2" t="n">
        <v>3</v>
      </c>
      <c r="N35" s="2" t="n">
        <v>4</v>
      </c>
      <c r="O35" s="2" t="n">
        <f aca="false">SUM(K35:N35)/4</f>
        <v>4.25</v>
      </c>
      <c r="P35" s="2" t="n">
        <v>4</v>
      </c>
      <c r="Q35" s="2" t="n">
        <v>3</v>
      </c>
      <c r="R35" s="2" t="n">
        <v>4</v>
      </c>
      <c r="S35" s="2" t="n">
        <v>5</v>
      </c>
      <c r="T35" s="2" t="n">
        <f aca="false">SUM(P35:S35)/4</f>
        <v>4</v>
      </c>
      <c r="U35" s="2" t="n">
        <v>5</v>
      </c>
      <c r="V35" s="2" t="n">
        <v>5</v>
      </c>
      <c r="W35" s="2" t="n">
        <f aca="false">SUM(U35:V35)/2</f>
        <v>5</v>
      </c>
      <c r="X35" s="2" t="n">
        <v>1</v>
      </c>
      <c r="Y35" s="2" t="n">
        <v>2</v>
      </c>
      <c r="Z35" s="2" t="n">
        <v>2</v>
      </c>
      <c r="AA35" s="2" t="n">
        <v>2</v>
      </c>
      <c r="AB35" s="2" t="n">
        <f aca="false">SUM(X35:AA35)/4</f>
        <v>1.75</v>
      </c>
      <c r="AC35" s="2" t="n">
        <v>4</v>
      </c>
      <c r="AD35" s="2" t="n">
        <v>4</v>
      </c>
      <c r="AE35" s="2" t="n">
        <v>2</v>
      </c>
      <c r="AF35" s="2" t="n">
        <v>2</v>
      </c>
      <c r="AG35" s="2" t="n">
        <f aca="false">SUM(AC35:AF35)/4</f>
        <v>3</v>
      </c>
      <c r="AH35" s="2" t="n">
        <v>4</v>
      </c>
      <c r="AI35" s="2" t="n">
        <v>3</v>
      </c>
      <c r="AJ35" s="2" t="n">
        <v>3</v>
      </c>
      <c r="AK35" s="2" t="n">
        <v>4</v>
      </c>
      <c r="AL35" s="2" t="n">
        <f aca="false">SUM(AH35:AK35)/4</f>
        <v>3.5</v>
      </c>
      <c r="AM35" s="2" t="n">
        <v>4</v>
      </c>
      <c r="AN35" s="2" t="n">
        <v>4</v>
      </c>
      <c r="AO35" s="2" t="n">
        <v>3</v>
      </c>
      <c r="AP35" s="2" t="n">
        <v>2</v>
      </c>
      <c r="AQ35" s="2" t="n">
        <f aca="false">SUM(AM35:AP35)/4</f>
        <v>3.25</v>
      </c>
      <c r="AR35" s="2" t="n">
        <v>5</v>
      </c>
      <c r="AS35" s="2" t="n">
        <v>4</v>
      </c>
      <c r="AT35" s="2" t="n">
        <v>2</v>
      </c>
      <c r="AU35" s="2" t="n">
        <v>5</v>
      </c>
      <c r="AV35" s="2" t="n">
        <f aca="false">SUM(AR35:AU35)/4</f>
        <v>4</v>
      </c>
      <c r="AW35" s="2" t="n">
        <v>4</v>
      </c>
      <c r="AX35" s="2" t="n">
        <v>4</v>
      </c>
      <c r="AY35" s="2" t="n">
        <v>4</v>
      </c>
      <c r="AZ35" s="2" t="n">
        <v>2</v>
      </c>
      <c r="BA35" s="2" t="n">
        <f aca="false">SUM(AW35:AZ35)/4</f>
        <v>3.5</v>
      </c>
      <c r="BB35" s="2" t="n">
        <v>3</v>
      </c>
      <c r="BC35" s="2" t="n">
        <v>4</v>
      </c>
      <c r="BD35" s="2" t="n">
        <v>5</v>
      </c>
      <c r="BE35" s="2" t="n">
        <v>4</v>
      </c>
      <c r="BF35" s="0" t="n">
        <f aca="false">SUM(BB35:BE35)/4</f>
        <v>4</v>
      </c>
    </row>
    <row r="36" customFormat="false" ht="15" hidden="false" customHeight="false" outlineLevel="0" collapsed="false">
      <c r="A36" s="2" t="n">
        <v>4</v>
      </c>
      <c r="B36" s="2" t="n">
        <v>4</v>
      </c>
      <c r="C36" s="2" t="n">
        <v>5</v>
      </c>
      <c r="D36" s="2" t="n">
        <v>4</v>
      </c>
      <c r="E36" s="2" t="n">
        <f aca="false">SUM(A36:D36)/4</f>
        <v>4.25</v>
      </c>
      <c r="F36" s="2" t="n">
        <v>3</v>
      </c>
      <c r="G36" s="2" t="n">
        <v>3</v>
      </c>
      <c r="H36" s="2" t="n">
        <v>5</v>
      </c>
      <c r="I36" s="2" t="n">
        <v>4</v>
      </c>
      <c r="J36" s="2" t="n">
        <f aca="false">SUM(F36:I36)/4</f>
        <v>3.75</v>
      </c>
      <c r="K36" s="2" t="n">
        <v>4</v>
      </c>
      <c r="L36" s="2" t="n">
        <v>4</v>
      </c>
      <c r="M36" s="2" t="n">
        <v>3</v>
      </c>
      <c r="N36" s="2" t="n">
        <v>3</v>
      </c>
      <c r="O36" s="2" t="n">
        <f aca="false">SUM(K36:N36)/4</f>
        <v>3.5</v>
      </c>
      <c r="P36" s="2" t="n">
        <v>5</v>
      </c>
      <c r="Q36" s="2" t="n">
        <v>4</v>
      </c>
      <c r="R36" s="2" t="n">
        <v>4</v>
      </c>
      <c r="S36" s="2" t="n">
        <v>4</v>
      </c>
      <c r="T36" s="2" t="n">
        <f aca="false">SUM(P36:S36)/4</f>
        <v>4.25</v>
      </c>
      <c r="U36" s="2" t="n">
        <v>2</v>
      </c>
      <c r="V36" s="2" t="n">
        <v>4</v>
      </c>
      <c r="W36" s="2" t="n">
        <f aca="false">SUM(U36:V36)/2</f>
        <v>3</v>
      </c>
      <c r="X36" s="2" t="n">
        <v>2</v>
      </c>
      <c r="Y36" s="2" t="n">
        <v>2</v>
      </c>
      <c r="Z36" s="2" t="n">
        <v>2</v>
      </c>
      <c r="AA36" s="2" t="n">
        <v>3</v>
      </c>
      <c r="AB36" s="2" t="n">
        <f aca="false">SUM(X36:AA36)/4</f>
        <v>2.25</v>
      </c>
      <c r="AC36" s="2" t="n">
        <v>2</v>
      </c>
      <c r="AD36" s="2" t="n">
        <v>5</v>
      </c>
      <c r="AE36" s="2" t="n">
        <v>2</v>
      </c>
      <c r="AF36" s="2" t="n">
        <v>3</v>
      </c>
      <c r="AG36" s="2" t="n">
        <f aca="false">SUM(AC36:AF36)/4</f>
        <v>3</v>
      </c>
      <c r="AH36" s="2" t="n">
        <v>4</v>
      </c>
      <c r="AI36" s="2" t="n">
        <v>3</v>
      </c>
      <c r="AJ36" s="2" t="n">
        <v>2</v>
      </c>
      <c r="AK36" s="2" t="n">
        <v>2</v>
      </c>
      <c r="AL36" s="2" t="n">
        <f aca="false">SUM(AH36:AK36)/4</f>
        <v>2.75</v>
      </c>
      <c r="AM36" s="2" t="n">
        <v>5</v>
      </c>
      <c r="AN36" s="2" t="n">
        <v>5</v>
      </c>
      <c r="AO36" s="2" t="n">
        <v>4</v>
      </c>
      <c r="AP36" s="2" t="n">
        <v>4</v>
      </c>
      <c r="AQ36" s="2" t="n">
        <f aca="false">SUM(AM36:AP36)/4</f>
        <v>4.5</v>
      </c>
      <c r="AR36" s="2" t="n">
        <v>4</v>
      </c>
      <c r="AS36" s="2" t="n">
        <v>4</v>
      </c>
      <c r="AT36" s="2" t="n">
        <v>3</v>
      </c>
      <c r="AU36" s="2" t="n">
        <v>3</v>
      </c>
      <c r="AV36" s="2" t="n">
        <f aca="false">SUM(AR36:AU36)/4</f>
        <v>3.5</v>
      </c>
      <c r="AW36" s="2" t="n">
        <v>4</v>
      </c>
      <c r="AX36" s="2" t="n">
        <v>3</v>
      </c>
      <c r="AY36" s="2" t="n">
        <v>5</v>
      </c>
      <c r="AZ36" s="2" t="n">
        <v>3</v>
      </c>
      <c r="BA36" s="2" t="n">
        <f aca="false">SUM(AW36:AZ36)/4</f>
        <v>3.75</v>
      </c>
      <c r="BB36" s="2" t="n">
        <v>4</v>
      </c>
      <c r="BC36" s="2" t="n">
        <v>4</v>
      </c>
      <c r="BD36" s="2" t="n">
        <v>4</v>
      </c>
      <c r="BE36" s="2" t="n">
        <v>3</v>
      </c>
      <c r="BF36" s="0" t="n">
        <f aca="false">SUM(BB36:BE36)/4</f>
        <v>3.75</v>
      </c>
    </row>
    <row r="37" customFormat="false" ht="15" hidden="false" customHeight="false" outlineLevel="0" collapsed="false">
      <c r="A37" s="2" t="n">
        <v>2</v>
      </c>
      <c r="B37" s="2" t="n">
        <v>2</v>
      </c>
      <c r="C37" s="2" t="n">
        <v>2</v>
      </c>
      <c r="D37" s="2" t="n">
        <v>1</v>
      </c>
      <c r="E37" s="2" t="n">
        <f aca="false">SUM(A37:D37)/4</f>
        <v>1.75</v>
      </c>
      <c r="F37" s="2" t="n">
        <v>2</v>
      </c>
      <c r="G37" s="2" t="n">
        <v>2</v>
      </c>
      <c r="H37" s="2" t="n">
        <v>2</v>
      </c>
      <c r="I37" s="2" t="n">
        <v>5</v>
      </c>
      <c r="J37" s="2" t="n">
        <f aca="false">SUM(F37:I37)/4</f>
        <v>2.75</v>
      </c>
      <c r="K37" s="2" t="n">
        <v>4</v>
      </c>
      <c r="L37" s="2" t="n">
        <v>4</v>
      </c>
      <c r="M37" s="2" t="n">
        <v>3</v>
      </c>
      <c r="N37" s="2" t="n">
        <v>2</v>
      </c>
      <c r="O37" s="2" t="n">
        <f aca="false">SUM(K37:N37)/4</f>
        <v>3.25</v>
      </c>
      <c r="P37" s="2" t="n">
        <v>4</v>
      </c>
      <c r="Q37" s="2" t="n">
        <v>4</v>
      </c>
      <c r="R37" s="2" t="n">
        <v>5</v>
      </c>
      <c r="S37" s="2" t="n">
        <v>5</v>
      </c>
      <c r="T37" s="2" t="n">
        <f aca="false">SUM(P37:S37)/4</f>
        <v>4.5</v>
      </c>
      <c r="U37" s="2" t="n">
        <v>5</v>
      </c>
      <c r="V37" s="2" t="n">
        <v>4</v>
      </c>
      <c r="W37" s="2" t="n">
        <f aca="false">SUM(U37:V37)/2</f>
        <v>4.5</v>
      </c>
      <c r="X37" s="2" t="n">
        <v>1</v>
      </c>
      <c r="Y37" s="2" t="n">
        <v>3</v>
      </c>
      <c r="Z37" s="2" t="n">
        <v>2</v>
      </c>
      <c r="AA37" s="2" t="n">
        <v>2</v>
      </c>
      <c r="AB37" s="2" t="n">
        <f aca="false">SUM(X37:AA37)/4</f>
        <v>2</v>
      </c>
      <c r="AC37" s="2" t="n">
        <v>2</v>
      </c>
      <c r="AD37" s="2" t="n">
        <v>4</v>
      </c>
      <c r="AE37" s="2" t="n">
        <v>3</v>
      </c>
      <c r="AF37" s="2" t="n">
        <v>2</v>
      </c>
      <c r="AG37" s="2" t="n">
        <f aca="false">SUM(AC37:AF37)/4</f>
        <v>2.75</v>
      </c>
      <c r="AH37" s="2" t="n">
        <v>4</v>
      </c>
      <c r="AI37" s="2" t="n">
        <v>4</v>
      </c>
      <c r="AJ37" s="2" t="n">
        <v>3</v>
      </c>
      <c r="AK37" s="2" t="n">
        <v>3</v>
      </c>
      <c r="AL37" s="2" t="n">
        <f aca="false">SUM(AH37:AK37)/4</f>
        <v>3.5</v>
      </c>
      <c r="AM37" s="2" t="n">
        <v>3</v>
      </c>
      <c r="AN37" s="2" t="n">
        <v>4</v>
      </c>
      <c r="AO37" s="2" t="n">
        <v>3</v>
      </c>
      <c r="AP37" s="2" t="n">
        <v>4</v>
      </c>
      <c r="AQ37" s="2" t="n">
        <f aca="false">SUM(AM37:AP37)/4</f>
        <v>3.5</v>
      </c>
      <c r="AR37" s="2" t="n">
        <v>4</v>
      </c>
      <c r="AS37" s="2" t="n">
        <v>4</v>
      </c>
      <c r="AT37" s="2" t="n">
        <v>4</v>
      </c>
      <c r="AU37" s="2" t="n">
        <v>4</v>
      </c>
      <c r="AV37" s="2" t="n">
        <f aca="false">SUM(AR37:AU37)/4</f>
        <v>4</v>
      </c>
      <c r="AW37" s="2" t="n">
        <v>4</v>
      </c>
      <c r="AX37" s="2" t="n">
        <v>4</v>
      </c>
      <c r="AY37" s="2" t="n">
        <v>3</v>
      </c>
      <c r="AZ37" s="2" t="n">
        <v>3</v>
      </c>
      <c r="BA37" s="2" t="n">
        <f aca="false">SUM(AW37:AZ37)/4</f>
        <v>3.5</v>
      </c>
      <c r="BB37" s="2" t="n">
        <v>2</v>
      </c>
      <c r="BC37" s="2" t="n">
        <v>4</v>
      </c>
      <c r="BD37" s="2" t="n">
        <v>5</v>
      </c>
      <c r="BE37" s="2" t="n">
        <v>4</v>
      </c>
      <c r="BF37" s="0" t="n">
        <f aca="false">SUM(BB37:BE37)/4</f>
        <v>3.75</v>
      </c>
    </row>
    <row r="38" customFormat="false" ht="15" hidden="false" customHeight="false" outlineLevel="0" collapsed="false">
      <c r="A38" s="2" t="n">
        <v>2</v>
      </c>
      <c r="B38" s="2" t="n">
        <v>5</v>
      </c>
      <c r="C38" s="2" t="n">
        <v>5</v>
      </c>
      <c r="D38" s="2" t="n">
        <v>4</v>
      </c>
      <c r="E38" s="2" t="n">
        <f aca="false">SUM(A38:D38)/4</f>
        <v>4</v>
      </c>
      <c r="F38" s="2" t="n">
        <v>5</v>
      </c>
      <c r="G38" s="2" t="n">
        <v>4</v>
      </c>
      <c r="H38" s="2" t="n">
        <v>4</v>
      </c>
      <c r="I38" s="2" t="n">
        <v>5</v>
      </c>
      <c r="J38" s="2" t="n">
        <f aca="false">SUM(F38:I38)/4</f>
        <v>4.5</v>
      </c>
      <c r="K38" s="2" t="n">
        <v>5</v>
      </c>
      <c r="L38" s="2" t="n">
        <v>4</v>
      </c>
      <c r="M38" s="2" t="n">
        <v>5</v>
      </c>
      <c r="N38" s="2" t="n">
        <v>5</v>
      </c>
      <c r="O38" s="2" t="n">
        <f aca="false">SUM(K38:N38)/4</f>
        <v>4.75</v>
      </c>
      <c r="P38" s="2" t="n">
        <v>4</v>
      </c>
      <c r="Q38" s="2" t="n">
        <v>4</v>
      </c>
      <c r="R38" s="2" t="n">
        <v>4</v>
      </c>
      <c r="S38" s="2" t="n">
        <v>4</v>
      </c>
      <c r="T38" s="2" t="n">
        <f aca="false">SUM(P38:S38)/4</f>
        <v>4</v>
      </c>
      <c r="U38" s="2" t="n">
        <v>2</v>
      </c>
      <c r="V38" s="2" t="n">
        <v>4</v>
      </c>
      <c r="W38" s="2" t="n">
        <f aca="false">SUM(U38:V38)/2</f>
        <v>3</v>
      </c>
      <c r="X38" s="2" t="n">
        <v>3</v>
      </c>
      <c r="Y38" s="2" t="n">
        <v>2</v>
      </c>
      <c r="Z38" s="2" t="n">
        <v>2</v>
      </c>
      <c r="AA38" s="2" t="n">
        <v>3</v>
      </c>
      <c r="AB38" s="2" t="n">
        <f aca="false">SUM(X38:AA38)/4</f>
        <v>2.5</v>
      </c>
      <c r="AC38" s="2" t="n">
        <v>3</v>
      </c>
      <c r="AD38" s="2" t="n">
        <v>4</v>
      </c>
      <c r="AE38" s="2" t="n">
        <v>4</v>
      </c>
      <c r="AF38" s="2" t="n">
        <v>1</v>
      </c>
      <c r="AG38" s="2" t="n">
        <f aca="false">SUM(AC38:AF38)/4</f>
        <v>3</v>
      </c>
      <c r="AH38" s="2" t="n">
        <v>2</v>
      </c>
      <c r="AI38" s="2" t="n">
        <v>2</v>
      </c>
      <c r="AJ38" s="2" t="n">
        <v>2</v>
      </c>
      <c r="AK38" s="2" t="n">
        <v>2</v>
      </c>
      <c r="AL38" s="2" t="n">
        <f aca="false">SUM(AH38:AK38)/4</f>
        <v>2</v>
      </c>
      <c r="AM38" s="2" t="n">
        <v>4</v>
      </c>
      <c r="AN38" s="2" t="n">
        <v>4</v>
      </c>
      <c r="AO38" s="2" t="n">
        <v>2</v>
      </c>
      <c r="AP38" s="2" t="n">
        <v>4</v>
      </c>
      <c r="AQ38" s="2" t="n">
        <f aca="false">SUM(AM38:AP38)/4</f>
        <v>3.5</v>
      </c>
      <c r="AR38" s="2" t="n">
        <v>4</v>
      </c>
      <c r="AS38" s="2" t="n">
        <v>3</v>
      </c>
      <c r="AT38" s="2" t="n">
        <v>2</v>
      </c>
      <c r="AU38" s="2" t="n">
        <v>5</v>
      </c>
      <c r="AV38" s="2" t="n">
        <f aca="false">SUM(AR38:AU38)/4</f>
        <v>3.5</v>
      </c>
      <c r="AW38" s="2" t="n">
        <v>5</v>
      </c>
      <c r="AX38" s="2" t="n">
        <v>4</v>
      </c>
      <c r="AY38" s="2" t="n">
        <v>4</v>
      </c>
      <c r="AZ38" s="2" t="n">
        <v>3</v>
      </c>
      <c r="BA38" s="2" t="n">
        <f aca="false">SUM(AW38:AZ38)/4</f>
        <v>4</v>
      </c>
      <c r="BB38" s="2" t="n">
        <v>4</v>
      </c>
      <c r="BC38" s="2" t="n">
        <v>4</v>
      </c>
      <c r="BD38" s="2" t="n">
        <v>4</v>
      </c>
      <c r="BE38" s="2" t="n">
        <v>4</v>
      </c>
      <c r="BF38" s="0" t="n">
        <f aca="false">SUM(BB38:BE38)/4</f>
        <v>4</v>
      </c>
    </row>
    <row r="39" customFormat="false" ht="15" hidden="false" customHeight="false" outlineLevel="0" collapsed="false">
      <c r="A39" s="2" t="n">
        <v>5</v>
      </c>
      <c r="B39" s="2" t="n">
        <v>3</v>
      </c>
      <c r="C39" s="2" t="n">
        <v>4</v>
      </c>
      <c r="D39" s="2" t="n">
        <v>5</v>
      </c>
      <c r="E39" s="2" t="n">
        <f aca="false">SUM(A39:D39)/4</f>
        <v>4.25</v>
      </c>
      <c r="F39" s="2" t="n">
        <v>3</v>
      </c>
      <c r="G39" s="2" t="n">
        <v>2</v>
      </c>
      <c r="H39" s="2" t="n">
        <v>2</v>
      </c>
      <c r="I39" s="2" t="n">
        <v>4</v>
      </c>
      <c r="J39" s="2" t="n">
        <f aca="false">SUM(F39:I39)/4</f>
        <v>2.75</v>
      </c>
      <c r="K39" s="2" t="n">
        <v>5</v>
      </c>
      <c r="L39" s="2" t="n">
        <v>5</v>
      </c>
      <c r="M39" s="2" t="n">
        <v>2</v>
      </c>
      <c r="N39" s="2" t="n">
        <v>1</v>
      </c>
      <c r="O39" s="2" t="n">
        <f aca="false">SUM(K39:N39)/4</f>
        <v>3.25</v>
      </c>
      <c r="P39" s="2" t="n">
        <v>4</v>
      </c>
      <c r="Q39" s="2" t="n">
        <v>2</v>
      </c>
      <c r="R39" s="2" t="n">
        <v>4</v>
      </c>
      <c r="S39" s="2" t="n">
        <v>4</v>
      </c>
      <c r="T39" s="2" t="n">
        <f aca="false">SUM(P39:S39)/4</f>
        <v>3.5</v>
      </c>
      <c r="U39" s="2" t="n">
        <v>3</v>
      </c>
      <c r="V39" s="2" t="n">
        <v>5</v>
      </c>
      <c r="W39" s="2" t="n">
        <f aca="false">SUM(U39:V39)/2</f>
        <v>4</v>
      </c>
      <c r="X39" s="2" t="n">
        <v>1</v>
      </c>
      <c r="Y39" s="2" t="n">
        <v>3</v>
      </c>
      <c r="Z39" s="2" t="n">
        <v>1</v>
      </c>
      <c r="AA39" s="53" t="n">
        <v>1</v>
      </c>
      <c r="AB39" s="2" t="n">
        <f aca="false">SUM(X39:AA39)/4</f>
        <v>1.5</v>
      </c>
      <c r="AC39" s="2" t="n">
        <v>4</v>
      </c>
      <c r="AD39" s="2" t="n">
        <v>4</v>
      </c>
      <c r="AE39" s="2" t="n">
        <v>1</v>
      </c>
      <c r="AF39" s="2" t="n">
        <v>1</v>
      </c>
      <c r="AG39" s="2" t="n">
        <f aca="false">SUM(AC39:AF39)/4</f>
        <v>2.5</v>
      </c>
      <c r="AH39" s="2" t="n">
        <v>5</v>
      </c>
      <c r="AI39" s="2" t="n">
        <v>1</v>
      </c>
      <c r="AJ39" s="2" t="n">
        <v>2</v>
      </c>
      <c r="AK39" s="2" t="n">
        <v>2</v>
      </c>
      <c r="AL39" s="2" t="n">
        <f aca="false">SUM(AH39:AK39)/4</f>
        <v>2.5</v>
      </c>
      <c r="AM39" s="2" t="n">
        <v>2</v>
      </c>
      <c r="AN39" s="2" t="n">
        <v>3</v>
      </c>
      <c r="AO39" s="2" t="n">
        <v>4</v>
      </c>
      <c r="AP39" s="2" t="n">
        <v>4</v>
      </c>
      <c r="AQ39" s="2" t="n">
        <f aca="false">SUM(AM39:AP39)/4</f>
        <v>3.25</v>
      </c>
      <c r="AR39" s="2" t="n">
        <v>5</v>
      </c>
      <c r="AS39" s="2" t="n">
        <v>5</v>
      </c>
      <c r="AT39" s="2" t="n">
        <v>4</v>
      </c>
      <c r="AU39" s="2" t="n">
        <v>5</v>
      </c>
      <c r="AV39" s="2" t="n">
        <f aca="false">SUM(AR39:AU39)/4</f>
        <v>4.75</v>
      </c>
      <c r="AW39" s="2" t="n">
        <v>5</v>
      </c>
      <c r="AX39" s="2" t="n">
        <v>4</v>
      </c>
      <c r="AY39" s="2" t="n">
        <v>3</v>
      </c>
      <c r="AZ39" s="2" t="n">
        <v>2</v>
      </c>
      <c r="BA39" s="2" t="n">
        <f aca="false">SUM(AW39:AZ39)/4</f>
        <v>3.5</v>
      </c>
      <c r="BB39" s="2" t="n">
        <v>4</v>
      </c>
      <c r="BC39" s="2" t="n">
        <v>4</v>
      </c>
      <c r="BD39" s="2" t="n">
        <v>5</v>
      </c>
      <c r="BE39" s="2" t="n">
        <v>5</v>
      </c>
      <c r="BF39" s="0" t="n">
        <f aca="false">SUM(BB39:BE39)/4</f>
        <v>4.5</v>
      </c>
    </row>
    <row r="40" customFormat="false" ht="15" hidden="false" customHeight="false" outlineLevel="0" collapsed="false">
      <c r="A40" s="2" t="n">
        <v>2</v>
      </c>
      <c r="B40" s="2" t="n">
        <v>1</v>
      </c>
      <c r="C40" s="2" t="n">
        <v>1</v>
      </c>
      <c r="D40" s="2" t="n">
        <v>3</v>
      </c>
      <c r="E40" s="2" t="n">
        <f aca="false">SUM(A40:D40)/4</f>
        <v>1.75</v>
      </c>
      <c r="F40" s="2" t="n">
        <v>1</v>
      </c>
      <c r="G40" s="2" t="n">
        <v>2</v>
      </c>
      <c r="H40" s="2" t="n">
        <v>3</v>
      </c>
      <c r="I40" s="2" t="n">
        <v>4</v>
      </c>
      <c r="J40" s="2" t="n">
        <f aca="false">SUM(F40:I40)/4</f>
        <v>2.5</v>
      </c>
      <c r="K40" s="2" t="n">
        <v>5</v>
      </c>
      <c r="L40" s="2" t="n">
        <v>4</v>
      </c>
      <c r="M40" s="2" t="n">
        <v>3</v>
      </c>
      <c r="N40" s="2" t="n">
        <v>2</v>
      </c>
      <c r="O40" s="2" t="n">
        <f aca="false">SUM(K40:N40)/4</f>
        <v>3.5</v>
      </c>
      <c r="P40" s="2" t="n">
        <v>4</v>
      </c>
      <c r="Q40" s="2" t="n">
        <v>3</v>
      </c>
      <c r="R40" s="2" t="n">
        <v>5</v>
      </c>
      <c r="S40" s="2" t="n">
        <v>4</v>
      </c>
      <c r="T40" s="2" t="n">
        <f aca="false">SUM(P40:S40)/4</f>
        <v>4</v>
      </c>
      <c r="U40" s="2" t="n">
        <v>4</v>
      </c>
      <c r="V40" s="2" t="n">
        <v>4</v>
      </c>
      <c r="W40" s="2" t="n">
        <f aca="false">SUM(U40:V40)/2</f>
        <v>4</v>
      </c>
      <c r="X40" s="2" t="n">
        <v>1</v>
      </c>
      <c r="Y40" s="2" t="n">
        <v>2</v>
      </c>
      <c r="Z40" s="2" t="n">
        <v>3</v>
      </c>
      <c r="AA40" s="53" t="n">
        <v>1</v>
      </c>
      <c r="AB40" s="2" t="n">
        <f aca="false">SUM(X40:AA40)/4</f>
        <v>1.75</v>
      </c>
      <c r="AC40" s="2" t="n">
        <v>2</v>
      </c>
      <c r="AD40" s="2" t="n">
        <v>3</v>
      </c>
      <c r="AE40" s="2" t="n">
        <v>3</v>
      </c>
      <c r="AF40" s="2" t="n">
        <v>2</v>
      </c>
      <c r="AG40" s="2" t="n">
        <f aca="false">SUM(AC40:AF40)/4</f>
        <v>2.5</v>
      </c>
      <c r="AH40" s="2" t="n">
        <v>5</v>
      </c>
      <c r="AI40" s="2" t="n">
        <v>3</v>
      </c>
      <c r="AJ40" s="2" t="n">
        <v>4</v>
      </c>
      <c r="AK40" s="2" t="n">
        <v>2</v>
      </c>
      <c r="AL40" s="2" t="n">
        <f aca="false">SUM(AH40:AK40)/4</f>
        <v>3.5</v>
      </c>
      <c r="AM40" s="2" t="n">
        <v>2</v>
      </c>
      <c r="AN40" s="2" t="n">
        <v>4</v>
      </c>
      <c r="AO40" s="2" t="n">
        <v>4</v>
      </c>
      <c r="AP40" s="2" t="n">
        <v>4</v>
      </c>
      <c r="AQ40" s="2" t="n">
        <f aca="false">SUM(AM40:AP40)/4</f>
        <v>3.5</v>
      </c>
      <c r="AR40" s="2" t="n">
        <v>5</v>
      </c>
      <c r="AS40" s="2" t="n">
        <v>5</v>
      </c>
      <c r="AT40" s="2" t="n">
        <v>4</v>
      </c>
      <c r="AU40" s="2" t="n">
        <v>5</v>
      </c>
      <c r="AV40" s="2" t="n">
        <f aca="false">SUM(AR40:AU40)/4</f>
        <v>4.75</v>
      </c>
      <c r="AW40" s="2" t="n">
        <v>5</v>
      </c>
      <c r="AX40" s="2" t="n">
        <v>5</v>
      </c>
      <c r="AY40" s="2" t="n">
        <v>5</v>
      </c>
      <c r="AZ40" s="2" t="n">
        <v>5</v>
      </c>
      <c r="BA40" s="2" t="n">
        <f aca="false">SUM(AW40:AZ40)/4</f>
        <v>5</v>
      </c>
      <c r="BB40" s="2" t="n">
        <v>3</v>
      </c>
      <c r="BC40" s="2" t="n">
        <v>4</v>
      </c>
      <c r="BD40" s="2" t="n">
        <v>4</v>
      </c>
      <c r="BE40" s="2" t="n">
        <v>5</v>
      </c>
      <c r="BF40" s="0" t="n">
        <f aca="false">SUM(BB40:BE40)/4</f>
        <v>4</v>
      </c>
    </row>
    <row r="41" customFormat="false" ht="15" hidden="false" customHeight="false" outlineLevel="0" collapsed="false">
      <c r="A41" s="2" t="n">
        <v>3</v>
      </c>
      <c r="B41" s="2" t="n">
        <v>2</v>
      </c>
      <c r="C41" s="2" t="n">
        <v>2</v>
      </c>
      <c r="D41" s="2" t="n">
        <v>4</v>
      </c>
      <c r="E41" s="2" t="n">
        <f aca="false">SUM(A41:D41)/4</f>
        <v>2.75</v>
      </c>
      <c r="F41" s="2" t="n">
        <v>4</v>
      </c>
      <c r="G41" s="2" t="n">
        <v>3</v>
      </c>
      <c r="H41" s="2" t="n">
        <v>3</v>
      </c>
      <c r="I41" s="2" t="n">
        <v>4</v>
      </c>
      <c r="J41" s="2" t="n">
        <f aca="false">SUM(F41:I41)/4</f>
        <v>3.5</v>
      </c>
      <c r="K41" s="2" t="n">
        <v>4</v>
      </c>
      <c r="L41" s="2" t="n">
        <v>4</v>
      </c>
      <c r="M41" s="2" t="n">
        <v>2</v>
      </c>
      <c r="N41" s="2" t="n">
        <v>2</v>
      </c>
      <c r="O41" s="2" t="n">
        <f aca="false">SUM(K41:N41)/4</f>
        <v>3</v>
      </c>
      <c r="P41" s="2" t="n">
        <v>5</v>
      </c>
      <c r="Q41" s="2" t="n">
        <v>3</v>
      </c>
      <c r="R41" s="2" t="n">
        <v>4</v>
      </c>
      <c r="S41" s="2" t="n">
        <v>4</v>
      </c>
      <c r="T41" s="2" t="n">
        <f aca="false">SUM(P41:S41)/4</f>
        <v>4</v>
      </c>
      <c r="U41" s="2" t="n">
        <v>2</v>
      </c>
      <c r="V41" s="2" t="n">
        <v>4</v>
      </c>
      <c r="W41" s="2" t="n">
        <f aca="false">SUM(U41:V41)/2</f>
        <v>3</v>
      </c>
      <c r="X41" s="2" t="n">
        <v>2</v>
      </c>
      <c r="Y41" s="2" t="n">
        <v>3</v>
      </c>
      <c r="Z41" s="2" t="n">
        <v>4</v>
      </c>
      <c r="AA41" s="2" t="n">
        <v>2</v>
      </c>
      <c r="AB41" s="2" t="n">
        <f aca="false">SUM(X41:AA41)/4</f>
        <v>2.75</v>
      </c>
      <c r="AC41" s="2" t="n">
        <v>4</v>
      </c>
      <c r="AD41" s="2" t="n">
        <v>4</v>
      </c>
      <c r="AE41" s="2" t="n">
        <v>3</v>
      </c>
      <c r="AF41" s="2" t="n">
        <v>3</v>
      </c>
      <c r="AG41" s="2" t="n">
        <f aca="false">SUM(AC41:AF41)/4</f>
        <v>3.5</v>
      </c>
      <c r="AH41" s="2" t="n">
        <v>4</v>
      </c>
      <c r="AI41" s="2" t="n">
        <v>1</v>
      </c>
      <c r="AJ41" s="2" t="n">
        <v>2</v>
      </c>
      <c r="AK41" s="2" t="n">
        <v>1</v>
      </c>
      <c r="AL41" s="2" t="n">
        <f aca="false">SUM(AH41:AK41)/4</f>
        <v>2</v>
      </c>
      <c r="AM41" s="2" t="n">
        <v>4</v>
      </c>
      <c r="AN41" s="2" t="n">
        <v>4</v>
      </c>
      <c r="AO41" s="2" t="n">
        <v>4</v>
      </c>
      <c r="AP41" s="2" t="n">
        <v>2</v>
      </c>
      <c r="AQ41" s="2" t="n">
        <f aca="false">SUM(AM41:AP41)/4</f>
        <v>3.5</v>
      </c>
      <c r="AR41" s="2" t="n">
        <v>4</v>
      </c>
      <c r="AS41" s="2" t="n">
        <v>3</v>
      </c>
      <c r="AT41" s="2" t="n">
        <v>4</v>
      </c>
      <c r="AU41" s="2" t="n">
        <v>4</v>
      </c>
      <c r="AV41" s="2" t="n">
        <f aca="false">SUM(AR41:AU41)/4</f>
        <v>3.75</v>
      </c>
      <c r="AW41" s="2" t="n">
        <v>4</v>
      </c>
      <c r="AX41" s="2" t="n">
        <v>4</v>
      </c>
      <c r="AY41" s="2" t="n">
        <v>2</v>
      </c>
      <c r="AZ41" s="2" t="n">
        <v>4</v>
      </c>
      <c r="BA41" s="2" t="n">
        <f aca="false">SUM(AW41:AZ41)/4</f>
        <v>3.5</v>
      </c>
      <c r="BB41" s="2" t="n">
        <v>4</v>
      </c>
      <c r="BC41" s="2" t="n">
        <v>4</v>
      </c>
      <c r="BD41" s="2" t="n">
        <v>4</v>
      </c>
      <c r="BE41" s="2" t="n">
        <v>4</v>
      </c>
      <c r="BF41" s="0" t="n">
        <f aca="false">SUM(BB41:BE41)/4</f>
        <v>4</v>
      </c>
    </row>
    <row r="42" customFormat="false" ht="15" hidden="false" customHeight="false" outlineLevel="0" collapsed="false">
      <c r="A42" s="2" t="n">
        <v>4</v>
      </c>
      <c r="B42" s="2" t="n">
        <v>2</v>
      </c>
      <c r="C42" s="2" t="n">
        <v>2</v>
      </c>
      <c r="D42" s="2" t="n">
        <v>2</v>
      </c>
      <c r="E42" s="2" t="n">
        <f aca="false">SUM(A42:D42)/4</f>
        <v>2.5</v>
      </c>
      <c r="F42" s="2" t="n">
        <v>1</v>
      </c>
      <c r="G42" s="2" t="n">
        <v>2</v>
      </c>
      <c r="H42" s="2" t="n">
        <v>1</v>
      </c>
      <c r="I42" s="2" t="n">
        <v>5</v>
      </c>
      <c r="J42" s="2" t="n">
        <f aca="false">SUM(F42:I42)/4</f>
        <v>2.25</v>
      </c>
      <c r="K42" s="2" t="n">
        <v>5</v>
      </c>
      <c r="L42" s="2" t="n">
        <v>4</v>
      </c>
      <c r="M42" s="2" t="n">
        <v>4</v>
      </c>
      <c r="N42" s="2" t="n">
        <v>2</v>
      </c>
      <c r="O42" s="2" t="n">
        <f aca="false">SUM(K42:N42)/4</f>
        <v>3.75</v>
      </c>
      <c r="P42" s="2" t="n">
        <v>4</v>
      </c>
      <c r="Q42" s="2" t="n">
        <v>4</v>
      </c>
      <c r="R42" s="2" t="n">
        <v>4</v>
      </c>
      <c r="S42" s="2" t="n">
        <v>4</v>
      </c>
      <c r="T42" s="2" t="n">
        <f aca="false">SUM(P42:S42)/4</f>
        <v>4</v>
      </c>
      <c r="U42" s="2" t="n">
        <v>5</v>
      </c>
      <c r="V42" s="2" t="n">
        <v>5</v>
      </c>
      <c r="W42" s="2" t="n">
        <f aca="false">SUM(U42:V42)/2</f>
        <v>5</v>
      </c>
      <c r="X42" s="2" t="n">
        <v>1</v>
      </c>
      <c r="Y42" s="2" t="n">
        <v>2</v>
      </c>
      <c r="Z42" s="2" t="n">
        <v>4</v>
      </c>
      <c r="AA42" s="53" t="n">
        <v>1</v>
      </c>
      <c r="AB42" s="2" t="n">
        <f aca="false">SUM(X42:AA42)/4</f>
        <v>2</v>
      </c>
      <c r="AC42" s="2" t="n">
        <v>2</v>
      </c>
      <c r="AD42" s="2" t="n">
        <v>4</v>
      </c>
      <c r="AE42" s="2" t="n">
        <v>5</v>
      </c>
      <c r="AF42" s="2" t="n">
        <v>1</v>
      </c>
      <c r="AG42" s="2" t="n">
        <f aca="false">SUM(AC42:AF42)/4</f>
        <v>3</v>
      </c>
      <c r="AH42" s="2" t="n">
        <v>4</v>
      </c>
      <c r="AI42" s="2" t="n">
        <v>1</v>
      </c>
      <c r="AJ42" s="2" t="n">
        <v>4</v>
      </c>
      <c r="AK42" s="2" t="n">
        <v>5</v>
      </c>
      <c r="AL42" s="2" t="n">
        <f aca="false">SUM(AH42:AK42)/4</f>
        <v>3.5</v>
      </c>
      <c r="AM42" s="2" t="n">
        <v>4</v>
      </c>
      <c r="AN42" s="2" t="n">
        <v>5</v>
      </c>
      <c r="AO42" s="2" t="n">
        <v>5</v>
      </c>
      <c r="AP42" s="2" t="n">
        <v>5</v>
      </c>
      <c r="AQ42" s="2" t="n">
        <f aca="false">SUM(AM42:AP42)/4</f>
        <v>4.75</v>
      </c>
      <c r="AR42" s="2" t="n">
        <v>5</v>
      </c>
      <c r="AS42" s="2" t="n">
        <v>4</v>
      </c>
      <c r="AT42" s="2" t="n">
        <v>2</v>
      </c>
      <c r="AU42" s="2" t="n">
        <v>5</v>
      </c>
      <c r="AV42" s="2" t="n">
        <f aca="false">SUM(AR42:AU42)/4</f>
        <v>4</v>
      </c>
      <c r="AW42" s="2" t="n">
        <v>5</v>
      </c>
      <c r="AX42" s="2" t="n">
        <v>5</v>
      </c>
      <c r="AY42" s="2" t="n">
        <v>3</v>
      </c>
      <c r="AZ42" s="2" t="n">
        <v>2</v>
      </c>
      <c r="BA42" s="2" t="n">
        <f aca="false">SUM(AW42:AZ42)/4</f>
        <v>3.75</v>
      </c>
      <c r="BB42" s="2" t="n">
        <v>5</v>
      </c>
      <c r="BC42" s="2" t="n">
        <v>5</v>
      </c>
      <c r="BD42" s="2" t="n">
        <v>5</v>
      </c>
      <c r="BE42" s="2" t="n">
        <v>4</v>
      </c>
      <c r="BF42" s="0" t="n">
        <f aca="false">SUM(BB42:BE42)/4</f>
        <v>4.75</v>
      </c>
    </row>
    <row r="43" customFormat="false" ht="15" hidden="false" customHeight="false" outlineLevel="0" collapsed="false">
      <c r="A43" s="2" t="n">
        <v>4</v>
      </c>
      <c r="B43" s="2" t="n">
        <v>2</v>
      </c>
      <c r="C43" s="2" t="n">
        <v>2</v>
      </c>
      <c r="D43" s="2" t="n">
        <v>3</v>
      </c>
      <c r="E43" s="2" t="n">
        <f aca="false">SUM(A43:D43)/4</f>
        <v>2.75</v>
      </c>
      <c r="F43" s="2" t="n">
        <v>3</v>
      </c>
      <c r="G43" s="2" t="n">
        <v>4</v>
      </c>
      <c r="H43" s="2" t="n">
        <v>2</v>
      </c>
      <c r="I43" s="2" t="n">
        <v>4</v>
      </c>
      <c r="J43" s="2" t="n">
        <f aca="false">SUM(F43:I43)/4</f>
        <v>3.25</v>
      </c>
      <c r="K43" s="2" t="n">
        <v>4</v>
      </c>
      <c r="L43" s="2" t="n">
        <v>4</v>
      </c>
      <c r="M43" s="2" t="n">
        <v>5</v>
      </c>
      <c r="N43" s="2" t="n">
        <v>1</v>
      </c>
      <c r="O43" s="2" t="n">
        <f aca="false">SUM(K43:N43)/4</f>
        <v>3.5</v>
      </c>
      <c r="P43" s="2" t="n">
        <v>4</v>
      </c>
      <c r="Q43" s="2" t="n">
        <v>3</v>
      </c>
      <c r="R43" s="2" t="n">
        <v>4</v>
      </c>
      <c r="S43" s="2" t="n">
        <v>4</v>
      </c>
      <c r="T43" s="2" t="n">
        <f aca="false">SUM(P43:S43)/4</f>
        <v>3.75</v>
      </c>
      <c r="U43" s="2" t="n">
        <v>3</v>
      </c>
      <c r="V43" s="2" t="n">
        <v>4</v>
      </c>
      <c r="W43" s="2" t="n">
        <f aca="false">SUM(U43:V43)/2</f>
        <v>3.5</v>
      </c>
      <c r="X43" s="2" t="n">
        <v>1</v>
      </c>
      <c r="Y43" s="2" t="n">
        <v>2</v>
      </c>
      <c r="Z43" s="2" t="n">
        <v>2</v>
      </c>
      <c r="AA43" s="53" t="n">
        <v>1</v>
      </c>
      <c r="AB43" s="2" t="n">
        <f aca="false">SUM(X43:AA43)/4</f>
        <v>1.5</v>
      </c>
      <c r="AC43" s="2" t="n">
        <v>3</v>
      </c>
      <c r="AD43" s="2" t="n">
        <v>3</v>
      </c>
      <c r="AE43" s="2" t="n">
        <v>4</v>
      </c>
      <c r="AF43" s="2" t="n">
        <v>2</v>
      </c>
      <c r="AG43" s="2" t="n">
        <f aca="false">SUM(AC43:AF43)/4</f>
        <v>3</v>
      </c>
      <c r="AH43" s="2" t="n">
        <v>4</v>
      </c>
      <c r="AI43" s="2" t="n">
        <v>3</v>
      </c>
      <c r="AJ43" s="2" t="n">
        <v>4</v>
      </c>
      <c r="AK43" s="2" t="n">
        <v>4</v>
      </c>
      <c r="AL43" s="2" t="n">
        <f aca="false">SUM(AH43:AK43)/4</f>
        <v>3.75</v>
      </c>
      <c r="AM43" s="2" t="n">
        <v>4</v>
      </c>
      <c r="AN43" s="2" t="n">
        <v>4</v>
      </c>
      <c r="AO43" s="2" t="n">
        <v>3</v>
      </c>
      <c r="AP43" s="2" t="n">
        <v>3</v>
      </c>
      <c r="AQ43" s="2" t="n">
        <f aca="false">SUM(AM43:AP43)/4</f>
        <v>3.5</v>
      </c>
      <c r="AR43" s="2" t="n">
        <v>4</v>
      </c>
      <c r="AS43" s="2" t="n">
        <v>3</v>
      </c>
      <c r="AT43" s="2" t="n">
        <v>2</v>
      </c>
      <c r="AU43" s="2" t="n">
        <v>4</v>
      </c>
      <c r="AV43" s="2" t="n">
        <f aca="false">SUM(AR43:AU43)/4</f>
        <v>3.25</v>
      </c>
      <c r="AW43" s="2" t="n">
        <v>3</v>
      </c>
      <c r="AX43" s="2" t="n">
        <v>3</v>
      </c>
      <c r="AY43" s="2" t="n">
        <v>3</v>
      </c>
      <c r="AZ43" s="2" t="n">
        <v>3</v>
      </c>
      <c r="BA43" s="2" t="n">
        <f aca="false">SUM(AW43:AZ43)/4</f>
        <v>3</v>
      </c>
      <c r="BB43" s="2" t="n">
        <v>2</v>
      </c>
      <c r="BC43" s="2" t="n">
        <v>3</v>
      </c>
      <c r="BD43" s="2" t="n">
        <v>4</v>
      </c>
      <c r="BE43" s="2" t="n">
        <v>5</v>
      </c>
      <c r="BF43" s="0" t="n">
        <f aca="false">SUM(BB43:BE43)/4</f>
        <v>3.5</v>
      </c>
    </row>
    <row r="44" customFormat="false" ht="15" hidden="false" customHeight="false" outlineLevel="0" collapsed="false">
      <c r="A44" s="2" t="n">
        <v>3</v>
      </c>
      <c r="B44" s="2" t="n">
        <v>4</v>
      </c>
      <c r="C44" s="2" t="n">
        <v>4</v>
      </c>
      <c r="D44" s="2" t="n">
        <v>5</v>
      </c>
      <c r="E44" s="2" t="n">
        <f aca="false">SUM(A44:D44)/4</f>
        <v>4</v>
      </c>
      <c r="F44" s="2" t="n">
        <v>5</v>
      </c>
      <c r="G44" s="2" t="n">
        <v>2</v>
      </c>
      <c r="H44" s="2" t="n">
        <v>4</v>
      </c>
      <c r="I44" s="2" t="n">
        <v>5</v>
      </c>
      <c r="J44" s="2" t="n">
        <f aca="false">SUM(F44:I44)/4</f>
        <v>4</v>
      </c>
      <c r="K44" s="2" t="n">
        <v>3</v>
      </c>
      <c r="L44" s="2" t="n">
        <v>4</v>
      </c>
      <c r="M44" s="2" t="n">
        <v>1</v>
      </c>
      <c r="N44" s="2" t="n">
        <v>3</v>
      </c>
      <c r="O44" s="2" t="n">
        <f aca="false">SUM(K44:N44)/4</f>
        <v>2.75</v>
      </c>
      <c r="P44" s="2" t="n">
        <v>4</v>
      </c>
      <c r="Q44" s="2" t="n">
        <v>3</v>
      </c>
      <c r="R44" s="2" t="n">
        <v>4</v>
      </c>
      <c r="S44" s="2" t="n">
        <v>5</v>
      </c>
      <c r="T44" s="2" t="n">
        <f aca="false">SUM(P44:S44)/4</f>
        <v>4</v>
      </c>
      <c r="U44" s="2" t="n">
        <v>4</v>
      </c>
      <c r="V44" s="2" t="n">
        <v>4</v>
      </c>
      <c r="W44" s="2" t="n">
        <f aca="false">SUM(U44:V44)/2</f>
        <v>4</v>
      </c>
      <c r="X44" s="2" t="n">
        <v>2</v>
      </c>
      <c r="Y44" s="2" t="n">
        <v>1</v>
      </c>
      <c r="Z44" s="2" t="n">
        <v>5</v>
      </c>
      <c r="AA44" s="2" t="n">
        <v>2</v>
      </c>
      <c r="AB44" s="2" t="n">
        <f aca="false">SUM(X44:AA44)/4</f>
        <v>2.5</v>
      </c>
      <c r="AC44" s="2" t="n">
        <v>1</v>
      </c>
      <c r="AD44" s="2" t="n">
        <v>5</v>
      </c>
      <c r="AE44" s="2" t="n">
        <v>1</v>
      </c>
      <c r="AF44" s="2" t="n">
        <v>3</v>
      </c>
      <c r="AG44" s="2" t="n">
        <f aca="false">SUM(AC44:AF44)/4</f>
        <v>2.5</v>
      </c>
      <c r="AH44" s="2" t="n">
        <v>5</v>
      </c>
      <c r="AI44" s="2" t="n">
        <v>5</v>
      </c>
      <c r="AJ44" s="2" t="n">
        <v>3</v>
      </c>
      <c r="AK44" s="2" t="n">
        <v>1</v>
      </c>
      <c r="AL44" s="2" t="n">
        <f aca="false">SUM(AH44:AK44)/4</f>
        <v>3.5</v>
      </c>
      <c r="AM44" s="2" t="n">
        <v>4</v>
      </c>
      <c r="AN44" s="2" t="n">
        <v>5</v>
      </c>
      <c r="AO44" s="2" t="n">
        <v>4</v>
      </c>
      <c r="AP44" s="2" t="n">
        <v>4</v>
      </c>
      <c r="AQ44" s="2" t="n">
        <f aca="false">SUM(AM44:AP44)/4</f>
        <v>4.25</v>
      </c>
      <c r="AR44" s="2" t="n">
        <v>5</v>
      </c>
      <c r="AS44" s="2" t="n">
        <v>5</v>
      </c>
      <c r="AT44" s="2" t="n">
        <v>4</v>
      </c>
      <c r="AU44" s="2" t="n">
        <v>5</v>
      </c>
      <c r="AV44" s="2" t="n">
        <f aca="false">SUM(AR44:AU44)/4</f>
        <v>4.75</v>
      </c>
      <c r="AW44" s="2" t="n">
        <v>5</v>
      </c>
      <c r="AX44" s="2" t="n">
        <v>5</v>
      </c>
      <c r="AY44" s="2" t="n">
        <v>3</v>
      </c>
      <c r="AZ44" s="2" t="n">
        <v>4</v>
      </c>
      <c r="BA44" s="2" t="n">
        <f aca="false">SUM(AW44:AZ44)/4</f>
        <v>4.25</v>
      </c>
      <c r="BB44" s="2" t="n">
        <v>4</v>
      </c>
      <c r="BC44" s="2" t="n">
        <v>4</v>
      </c>
      <c r="BD44" s="2" t="n">
        <v>4</v>
      </c>
      <c r="BE44" s="2" t="n">
        <v>4</v>
      </c>
      <c r="BF44" s="0" t="n">
        <f aca="false">SUM(BB44:BE44)/4</f>
        <v>4</v>
      </c>
    </row>
    <row r="45" customFormat="false" ht="15" hidden="false" customHeight="false" outlineLevel="0" collapsed="false">
      <c r="A45" s="2" t="n">
        <v>2</v>
      </c>
      <c r="B45" s="2" t="n">
        <v>1</v>
      </c>
      <c r="C45" s="2" t="n">
        <v>3</v>
      </c>
      <c r="D45" s="2" t="n">
        <v>2</v>
      </c>
      <c r="E45" s="2" t="n">
        <f aca="false">SUM(A45:D45)/4</f>
        <v>2</v>
      </c>
      <c r="F45" s="2" t="n">
        <v>1</v>
      </c>
      <c r="G45" s="2" t="n">
        <v>4</v>
      </c>
      <c r="H45" s="2" t="n">
        <v>2</v>
      </c>
      <c r="I45" s="2" t="n">
        <v>5</v>
      </c>
      <c r="J45" s="2" t="n">
        <f aca="false">SUM(F45:I45)/4</f>
        <v>3</v>
      </c>
      <c r="K45" s="2" t="n">
        <v>5</v>
      </c>
      <c r="L45" s="2" t="n">
        <v>4</v>
      </c>
      <c r="M45" s="2" t="n">
        <v>5</v>
      </c>
      <c r="N45" s="2" t="n">
        <v>3</v>
      </c>
      <c r="O45" s="2" t="n">
        <f aca="false">SUM(K45:N45)/4</f>
        <v>4.25</v>
      </c>
      <c r="P45" s="2" t="n">
        <v>5</v>
      </c>
      <c r="Q45" s="2" t="n">
        <v>5</v>
      </c>
      <c r="R45" s="2" t="n">
        <v>5</v>
      </c>
      <c r="S45" s="2" t="n">
        <v>5</v>
      </c>
      <c r="T45" s="2" t="n">
        <f aca="false">SUM(P45:S45)/4</f>
        <v>5</v>
      </c>
      <c r="U45" s="2" t="n">
        <v>1</v>
      </c>
      <c r="V45" s="2" t="n">
        <v>4</v>
      </c>
      <c r="W45" s="2" t="n">
        <f aca="false">SUM(U45:V45)/2</f>
        <v>2.5</v>
      </c>
      <c r="X45" s="2" t="n">
        <v>1</v>
      </c>
      <c r="Y45" s="2" t="n">
        <v>2</v>
      </c>
      <c r="Z45" s="2" t="n">
        <v>1</v>
      </c>
      <c r="AA45" s="2" t="n">
        <v>3</v>
      </c>
      <c r="AB45" s="2" t="n">
        <f aca="false">SUM(X45:AA45)/4</f>
        <v>1.75</v>
      </c>
      <c r="AC45" s="2" t="n">
        <v>1</v>
      </c>
      <c r="AD45" s="2" t="n">
        <v>3</v>
      </c>
      <c r="AE45" s="2" t="n">
        <v>3</v>
      </c>
      <c r="AF45" s="2" t="n">
        <v>1</v>
      </c>
      <c r="AG45" s="2" t="n">
        <f aca="false">SUM(AC45:AF45)/4</f>
        <v>2</v>
      </c>
      <c r="AH45" s="2" t="n">
        <v>4</v>
      </c>
      <c r="AI45" s="2" t="n">
        <v>4</v>
      </c>
      <c r="AJ45" s="2" t="n">
        <v>4</v>
      </c>
      <c r="AK45" s="2" t="n">
        <v>1</v>
      </c>
      <c r="AL45" s="2" t="n">
        <f aca="false">SUM(AH45:AK45)/4</f>
        <v>3.25</v>
      </c>
      <c r="AM45" s="2" t="n">
        <v>1</v>
      </c>
      <c r="AN45" s="2" t="n">
        <v>4</v>
      </c>
      <c r="AO45" s="2" t="n">
        <v>5</v>
      </c>
      <c r="AP45" s="2" t="n">
        <v>5</v>
      </c>
      <c r="AQ45" s="2" t="n">
        <f aca="false">SUM(AM45:AP45)/4</f>
        <v>3.75</v>
      </c>
      <c r="AR45" s="2" t="n">
        <v>5</v>
      </c>
      <c r="AS45" s="2" t="n">
        <v>5</v>
      </c>
      <c r="AT45" s="2" t="n">
        <v>3</v>
      </c>
      <c r="AU45" s="2" t="n">
        <v>5</v>
      </c>
      <c r="AV45" s="2" t="n">
        <f aca="false">SUM(AR45:AU45)/4</f>
        <v>4.5</v>
      </c>
      <c r="AW45" s="2" t="n">
        <v>5</v>
      </c>
      <c r="AX45" s="2" t="n">
        <v>5</v>
      </c>
      <c r="AY45" s="2" t="n">
        <v>4</v>
      </c>
      <c r="AZ45" s="2" t="n">
        <v>3</v>
      </c>
      <c r="BA45" s="2" t="n">
        <f aca="false">SUM(AW45:AZ45)/4</f>
        <v>4.25</v>
      </c>
      <c r="BB45" s="2" t="n">
        <v>1</v>
      </c>
      <c r="BC45" s="2" t="n">
        <v>3</v>
      </c>
      <c r="BD45" s="2" t="n">
        <v>5</v>
      </c>
      <c r="BE45" s="2" t="n">
        <v>5</v>
      </c>
      <c r="BF45" s="0" t="n">
        <f aca="false">SUM(BB45:BE45)/4</f>
        <v>3.5</v>
      </c>
    </row>
    <row r="46" customFormat="false" ht="15" hidden="false" customHeight="false" outlineLevel="0" collapsed="false">
      <c r="A46" s="2" t="n">
        <v>1</v>
      </c>
      <c r="B46" s="2" t="n">
        <v>2</v>
      </c>
      <c r="C46" s="2" t="n">
        <v>3</v>
      </c>
      <c r="D46" s="2" t="n">
        <v>4</v>
      </c>
      <c r="E46" s="2" t="n">
        <f aca="false">SUM(A46:D46)/4</f>
        <v>2.5</v>
      </c>
      <c r="F46" s="2" t="n">
        <v>3</v>
      </c>
      <c r="G46" s="2" t="n">
        <v>4</v>
      </c>
      <c r="H46" s="2" t="n">
        <v>2</v>
      </c>
      <c r="I46" s="2" t="n">
        <v>4</v>
      </c>
      <c r="J46" s="2" t="n">
        <f aca="false">SUM(F46:I46)/4</f>
        <v>3.25</v>
      </c>
      <c r="K46" s="2" t="n">
        <v>4</v>
      </c>
      <c r="L46" s="2" t="n">
        <v>4</v>
      </c>
      <c r="M46" s="2" t="n">
        <v>4</v>
      </c>
      <c r="N46" s="2" t="n">
        <v>4</v>
      </c>
      <c r="O46" s="2" t="n">
        <f aca="false">SUM(K46:N46)/4</f>
        <v>4</v>
      </c>
      <c r="P46" s="2" t="n">
        <v>4</v>
      </c>
      <c r="Q46" s="2" t="n">
        <v>5</v>
      </c>
      <c r="R46" s="2" t="n">
        <v>5</v>
      </c>
      <c r="S46" s="2" t="n">
        <v>5</v>
      </c>
      <c r="T46" s="2" t="n">
        <f aca="false">SUM(P46:S46)/4</f>
        <v>4.75</v>
      </c>
      <c r="U46" s="2" t="n">
        <v>4</v>
      </c>
      <c r="V46" s="2" t="n">
        <v>4</v>
      </c>
      <c r="W46" s="2" t="n">
        <f aca="false">SUM(U46:V46)/2</f>
        <v>4</v>
      </c>
      <c r="X46" s="2" t="n">
        <v>1</v>
      </c>
      <c r="Y46" s="2" t="n">
        <v>2</v>
      </c>
      <c r="Z46" s="2" t="n">
        <v>2</v>
      </c>
      <c r="AA46" s="2" t="n">
        <v>2</v>
      </c>
      <c r="AB46" s="2" t="n">
        <f aca="false">SUM(X46:AA46)/4</f>
        <v>1.75</v>
      </c>
      <c r="AC46" s="2" t="n">
        <v>3</v>
      </c>
      <c r="AD46" s="2" t="n">
        <v>4</v>
      </c>
      <c r="AE46" s="2" t="n">
        <v>2</v>
      </c>
      <c r="AF46" s="2" t="n">
        <v>2</v>
      </c>
      <c r="AG46" s="2" t="n">
        <f aca="false">SUM(AC46:AF46)/4</f>
        <v>2.75</v>
      </c>
      <c r="AH46" s="2" t="n">
        <v>5</v>
      </c>
      <c r="AI46" s="2" t="n">
        <v>3</v>
      </c>
      <c r="AJ46" s="2" t="n">
        <v>4</v>
      </c>
      <c r="AK46" s="2" t="n">
        <v>2</v>
      </c>
      <c r="AL46" s="2" t="n">
        <f aca="false">SUM(AH46:AK46)/4</f>
        <v>3.5</v>
      </c>
      <c r="AM46" s="2" t="n">
        <v>4</v>
      </c>
      <c r="AN46" s="2" t="n">
        <v>5</v>
      </c>
      <c r="AO46" s="2" t="n">
        <v>3</v>
      </c>
      <c r="AP46" s="2" t="n">
        <v>4</v>
      </c>
      <c r="AQ46" s="2" t="n">
        <f aca="false">SUM(AM46:AP46)/4</f>
        <v>4</v>
      </c>
      <c r="AR46" s="2" t="n">
        <v>4</v>
      </c>
      <c r="AS46" s="2" t="n">
        <v>4</v>
      </c>
      <c r="AT46" s="2" t="n">
        <v>4</v>
      </c>
      <c r="AU46" s="2" t="n">
        <v>5</v>
      </c>
      <c r="AV46" s="2" t="n">
        <f aca="false">SUM(AR46:AU46)/4</f>
        <v>4.25</v>
      </c>
      <c r="AW46" s="2" t="n">
        <v>4</v>
      </c>
      <c r="AX46" s="2" t="n">
        <v>5</v>
      </c>
      <c r="AY46" s="2" t="n">
        <v>3</v>
      </c>
      <c r="AZ46" s="2" t="n">
        <v>3</v>
      </c>
      <c r="BA46" s="2" t="n">
        <f aca="false">SUM(AW46:AZ46)/4</f>
        <v>3.75</v>
      </c>
      <c r="BB46" s="2" t="n">
        <v>2</v>
      </c>
      <c r="BC46" s="2" t="n">
        <v>4</v>
      </c>
      <c r="BD46" s="2" t="n">
        <v>5</v>
      </c>
      <c r="BE46" s="2" t="n">
        <v>5</v>
      </c>
      <c r="BF46" s="0" t="n">
        <f aca="false">SUM(BB46:BE46)/4</f>
        <v>4</v>
      </c>
    </row>
    <row r="47" customFormat="false" ht="15" hidden="false" customHeight="false" outlineLevel="0" collapsed="false">
      <c r="A47" s="2" t="n">
        <v>2</v>
      </c>
      <c r="B47" s="2" t="n">
        <v>2</v>
      </c>
      <c r="C47" s="2" t="n">
        <v>4</v>
      </c>
      <c r="D47" s="2" t="n">
        <v>4</v>
      </c>
      <c r="E47" s="2" t="n">
        <f aca="false">SUM(A47:D47)/4</f>
        <v>3</v>
      </c>
      <c r="F47" s="2" t="n">
        <v>4</v>
      </c>
      <c r="G47" s="2" t="n">
        <v>3</v>
      </c>
      <c r="H47" s="2" t="n">
        <v>3</v>
      </c>
      <c r="I47" s="2" t="n">
        <v>4</v>
      </c>
      <c r="J47" s="2" t="n">
        <f aca="false">SUM(F47:I47)/4</f>
        <v>3.5</v>
      </c>
      <c r="K47" s="2" t="n">
        <v>5</v>
      </c>
      <c r="L47" s="2" t="n">
        <v>5</v>
      </c>
      <c r="M47" s="2" t="n">
        <v>1</v>
      </c>
      <c r="N47" s="2" t="n">
        <v>4</v>
      </c>
      <c r="O47" s="2" t="n">
        <f aca="false">SUM(K47:N47)/4</f>
        <v>3.75</v>
      </c>
      <c r="P47" s="2" t="n">
        <v>5</v>
      </c>
      <c r="Q47" s="2" t="n">
        <v>2</v>
      </c>
      <c r="R47" s="2" t="n">
        <v>5</v>
      </c>
      <c r="S47" s="2" t="n">
        <v>5</v>
      </c>
      <c r="T47" s="2" t="n">
        <f aca="false">SUM(P47:S47)/4</f>
        <v>4.25</v>
      </c>
      <c r="U47" s="2" t="n">
        <v>2</v>
      </c>
      <c r="V47" s="2" t="n">
        <v>4</v>
      </c>
      <c r="W47" s="2" t="n">
        <f aca="false">SUM(U47:V47)/2</f>
        <v>3</v>
      </c>
      <c r="X47" s="2" t="n">
        <v>1</v>
      </c>
      <c r="Y47" s="2" t="n">
        <v>3</v>
      </c>
      <c r="Z47" s="2" t="n">
        <v>1</v>
      </c>
      <c r="AA47" s="2" t="n">
        <v>3</v>
      </c>
      <c r="AB47" s="2" t="n">
        <f aca="false">SUM(X47:AA47)/4</f>
        <v>2</v>
      </c>
      <c r="AC47" s="2" t="n">
        <v>4</v>
      </c>
      <c r="AD47" s="2" t="n">
        <v>5</v>
      </c>
      <c r="AE47" s="2" t="n">
        <v>2</v>
      </c>
      <c r="AF47" s="2" t="n">
        <v>2</v>
      </c>
      <c r="AG47" s="2" t="n">
        <f aca="false">SUM(AC47:AF47)/4</f>
        <v>3.25</v>
      </c>
      <c r="AH47" s="2" t="n">
        <v>2</v>
      </c>
      <c r="AI47" s="2" t="n">
        <v>1</v>
      </c>
      <c r="AJ47" s="2" t="n">
        <v>1</v>
      </c>
      <c r="AK47" s="2" t="n">
        <v>1</v>
      </c>
      <c r="AL47" s="2" t="n">
        <f aca="false">SUM(AH47:AK47)/4</f>
        <v>1.25</v>
      </c>
      <c r="AM47" s="2" t="n">
        <v>3</v>
      </c>
      <c r="AN47" s="2" t="n">
        <v>4</v>
      </c>
      <c r="AO47" s="2" t="n">
        <v>4</v>
      </c>
      <c r="AP47" s="2" t="n">
        <v>3</v>
      </c>
      <c r="AQ47" s="2" t="n">
        <f aca="false">SUM(AM47:AP47)/4</f>
        <v>3.5</v>
      </c>
      <c r="AR47" s="2" t="n">
        <v>4</v>
      </c>
      <c r="AS47" s="2" t="n">
        <v>4</v>
      </c>
      <c r="AT47" s="2" t="n">
        <v>5</v>
      </c>
      <c r="AU47" s="2" t="n">
        <v>4</v>
      </c>
      <c r="AV47" s="2" t="n">
        <f aca="false">SUM(AR47:AU47)/4</f>
        <v>4.25</v>
      </c>
      <c r="AW47" s="2" t="n">
        <v>4</v>
      </c>
      <c r="AX47" s="2" t="n">
        <v>5</v>
      </c>
      <c r="AY47" s="2" t="n">
        <v>5</v>
      </c>
      <c r="AZ47" s="2" t="n">
        <v>2</v>
      </c>
      <c r="BA47" s="2" t="n">
        <f aca="false">SUM(AW47:AZ47)/4</f>
        <v>4</v>
      </c>
      <c r="BB47" s="2" t="n">
        <v>4</v>
      </c>
      <c r="BC47" s="2" t="n">
        <v>5</v>
      </c>
      <c r="BD47" s="2" t="n">
        <v>5</v>
      </c>
      <c r="BE47" s="2" t="n">
        <v>4</v>
      </c>
      <c r="BF47" s="0" t="n">
        <f aca="false">SUM(BB47:BE47)/4</f>
        <v>4.5</v>
      </c>
    </row>
    <row r="48" customFormat="false" ht="15" hidden="false" customHeight="false" outlineLevel="0" collapsed="false">
      <c r="A48" s="2" t="n">
        <v>1</v>
      </c>
      <c r="B48" s="2" t="n">
        <v>2</v>
      </c>
      <c r="C48" s="2" t="n">
        <v>4</v>
      </c>
      <c r="D48" s="2" t="n">
        <v>1</v>
      </c>
      <c r="E48" s="2" t="n">
        <f aca="false">SUM(A48:D48)/4</f>
        <v>2</v>
      </c>
      <c r="F48" s="2" t="n">
        <v>1</v>
      </c>
      <c r="G48" s="2" t="n">
        <v>1</v>
      </c>
      <c r="H48" s="2" t="n">
        <v>1</v>
      </c>
      <c r="I48" s="2" t="n">
        <v>2</v>
      </c>
      <c r="J48" s="2" t="n">
        <f aca="false">SUM(F48:I48)/4</f>
        <v>1.25</v>
      </c>
      <c r="K48" s="2" t="n">
        <v>5</v>
      </c>
      <c r="L48" s="2" t="n">
        <v>5</v>
      </c>
      <c r="M48" s="2" t="n">
        <v>1</v>
      </c>
      <c r="N48" s="2" t="n">
        <v>1</v>
      </c>
      <c r="O48" s="2" t="n">
        <f aca="false">SUM(K48:N48)/4</f>
        <v>3</v>
      </c>
      <c r="P48" s="2" t="n">
        <v>2</v>
      </c>
      <c r="Q48" s="2" t="n">
        <v>5</v>
      </c>
      <c r="R48" s="2" t="n">
        <v>3</v>
      </c>
      <c r="S48" s="2" t="n">
        <v>5</v>
      </c>
      <c r="T48" s="2" t="n">
        <f aca="false">SUM(P48:S48)/4</f>
        <v>3.75</v>
      </c>
      <c r="U48" s="2" t="n">
        <v>5</v>
      </c>
      <c r="V48" s="2" t="n">
        <v>5</v>
      </c>
      <c r="W48" s="2" t="n">
        <f aca="false">SUM(U48:V48)/2</f>
        <v>5</v>
      </c>
      <c r="X48" s="2" t="n">
        <v>1</v>
      </c>
      <c r="Y48" s="2" t="n">
        <v>3</v>
      </c>
      <c r="Z48" s="2" t="n">
        <v>1</v>
      </c>
      <c r="AA48" s="2" t="n">
        <v>4</v>
      </c>
      <c r="AB48" s="2" t="n">
        <f aca="false">SUM(X48:AA48)/4</f>
        <v>2.25</v>
      </c>
      <c r="AC48" s="2" t="n">
        <v>1</v>
      </c>
      <c r="AD48" s="2" t="n">
        <v>2</v>
      </c>
      <c r="AE48" s="2" t="n">
        <v>2</v>
      </c>
      <c r="AF48" s="2" t="n">
        <v>1</v>
      </c>
      <c r="AG48" s="2" t="n">
        <f aca="false">SUM(AC48:AF48)/4</f>
        <v>1.5</v>
      </c>
      <c r="AH48" s="2" t="n">
        <v>5</v>
      </c>
      <c r="AI48" s="2" t="n">
        <v>5</v>
      </c>
      <c r="AJ48" s="2" t="n">
        <v>5</v>
      </c>
      <c r="AK48" s="2" t="n">
        <v>5</v>
      </c>
      <c r="AL48" s="2" t="n">
        <f aca="false">SUM(AH48:AK48)/4</f>
        <v>5</v>
      </c>
      <c r="AM48" s="2" t="n">
        <v>5</v>
      </c>
      <c r="AN48" s="2" t="n">
        <v>2</v>
      </c>
      <c r="AO48" s="2" t="n">
        <v>4</v>
      </c>
      <c r="AP48" s="2" t="n">
        <v>4</v>
      </c>
      <c r="AQ48" s="2" t="n">
        <f aca="false">SUM(AM48:AP48)/4</f>
        <v>3.75</v>
      </c>
      <c r="AR48" s="2" t="n">
        <v>5</v>
      </c>
      <c r="AS48" s="2" t="n">
        <v>4</v>
      </c>
      <c r="AT48" s="2" t="n">
        <v>5</v>
      </c>
      <c r="AU48" s="2" t="n">
        <v>5</v>
      </c>
      <c r="AV48" s="2" t="n">
        <f aca="false">SUM(AR48:AU48)/4</f>
        <v>4.75</v>
      </c>
      <c r="AW48" s="2" t="n">
        <v>4</v>
      </c>
      <c r="AX48" s="2" t="n">
        <v>4</v>
      </c>
      <c r="AY48" s="2" t="n">
        <v>2</v>
      </c>
      <c r="AZ48" s="2" t="n">
        <v>5</v>
      </c>
      <c r="BA48" s="2" t="n">
        <f aca="false">SUM(AW48:AZ48)/4</f>
        <v>3.75</v>
      </c>
      <c r="BB48" s="2" t="n">
        <v>3</v>
      </c>
      <c r="BC48" s="2" t="n">
        <v>1</v>
      </c>
      <c r="BD48" s="2" t="n">
        <v>5</v>
      </c>
      <c r="BE48" s="2" t="n">
        <v>5</v>
      </c>
      <c r="BF48" s="0" t="n">
        <f aca="false">SUM(BB48:BE48)/4</f>
        <v>3.5</v>
      </c>
    </row>
    <row r="49" customFormat="false" ht="15" hidden="false" customHeight="false" outlineLevel="0" collapsed="false">
      <c r="A49" s="2" t="n">
        <v>2</v>
      </c>
      <c r="B49" s="2" t="n">
        <v>4</v>
      </c>
      <c r="C49" s="2" t="n">
        <v>4</v>
      </c>
      <c r="D49" s="2" t="n">
        <v>2</v>
      </c>
      <c r="E49" s="2" t="n">
        <f aca="false">SUM(A49:D49)/4</f>
        <v>3</v>
      </c>
      <c r="F49" s="2" t="n">
        <v>2</v>
      </c>
      <c r="G49" s="2" t="n">
        <v>4</v>
      </c>
      <c r="H49" s="2" t="n">
        <v>4</v>
      </c>
      <c r="I49" s="2" t="n">
        <v>5</v>
      </c>
      <c r="J49" s="2" t="n">
        <f aca="false">SUM(F49:I49)/4</f>
        <v>3.75</v>
      </c>
      <c r="K49" s="2" t="n">
        <v>5</v>
      </c>
      <c r="L49" s="2" t="n">
        <v>5</v>
      </c>
      <c r="M49" s="2" t="n">
        <v>2</v>
      </c>
      <c r="N49" s="2" t="n">
        <v>4</v>
      </c>
      <c r="O49" s="2" t="n">
        <f aca="false">SUM(K49:N49)/4</f>
        <v>4</v>
      </c>
      <c r="P49" s="2" t="n">
        <v>5</v>
      </c>
      <c r="Q49" s="2" t="n">
        <v>4</v>
      </c>
      <c r="R49" s="2" t="n">
        <v>5</v>
      </c>
      <c r="S49" s="2" t="n">
        <v>5</v>
      </c>
      <c r="T49" s="2" t="n">
        <f aca="false">SUM(P49:S49)/4</f>
        <v>4.75</v>
      </c>
      <c r="U49" s="2" t="n">
        <v>2</v>
      </c>
      <c r="V49" s="2" t="n">
        <v>5</v>
      </c>
      <c r="W49" s="2" t="n">
        <f aca="false">SUM(U49:V49)/2</f>
        <v>3.5</v>
      </c>
      <c r="X49" s="2" t="n">
        <v>1</v>
      </c>
      <c r="Y49" s="2" t="n">
        <v>2</v>
      </c>
      <c r="Z49" s="2" t="n">
        <v>2</v>
      </c>
      <c r="AA49" s="53" t="n">
        <v>1</v>
      </c>
      <c r="AB49" s="2" t="n">
        <f aca="false">SUM(X49:AA49)/4</f>
        <v>1.5</v>
      </c>
      <c r="AC49" s="2" t="n">
        <v>5</v>
      </c>
      <c r="AD49" s="2" t="n">
        <v>5</v>
      </c>
      <c r="AE49" s="2" t="n">
        <v>5</v>
      </c>
      <c r="AF49" s="2" t="n">
        <v>2</v>
      </c>
      <c r="AG49" s="2" t="n">
        <f aca="false">SUM(AC49:AF49)/4</f>
        <v>4.25</v>
      </c>
      <c r="AH49" s="2" t="n">
        <v>5</v>
      </c>
      <c r="AI49" s="2" t="n">
        <v>4</v>
      </c>
      <c r="AJ49" s="2" t="n">
        <v>5</v>
      </c>
      <c r="AK49" s="2" t="n">
        <v>5</v>
      </c>
      <c r="AL49" s="2" t="n">
        <f aca="false">SUM(AH49:AK49)/4</f>
        <v>4.75</v>
      </c>
      <c r="AM49" s="2" t="n">
        <v>4</v>
      </c>
      <c r="AN49" s="2" t="n">
        <v>5</v>
      </c>
      <c r="AO49" s="2" t="n">
        <v>1</v>
      </c>
      <c r="AP49" s="2" t="n">
        <v>5</v>
      </c>
      <c r="AQ49" s="2" t="n">
        <f aca="false">SUM(AM49:AP49)/4</f>
        <v>3.75</v>
      </c>
      <c r="AR49" s="2" t="n">
        <v>5</v>
      </c>
      <c r="AS49" s="2" t="n">
        <v>5</v>
      </c>
      <c r="AT49" s="2" t="n">
        <v>4</v>
      </c>
      <c r="AU49" s="2" t="n">
        <v>5</v>
      </c>
      <c r="AV49" s="2" t="n">
        <f aca="false">SUM(AR49:AU49)/4</f>
        <v>4.75</v>
      </c>
      <c r="AW49" s="2" t="n">
        <v>5</v>
      </c>
      <c r="AX49" s="2" t="n">
        <v>5</v>
      </c>
      <c r="AY49" s="2" t="n">
        <v>4</v>
      </c>
      <c r="AZ49" s="2" t="n">
        <v>2</v>
      </c>
      <c r="BA49" s="2" t="n">
        <f aca="false">SUM(AW49:AZ49)/4</f>
        <v>4</v>
      </c>
      <c r="BB49" s="2" t="n">
        <v>4</v>
      </c>
      <c r="BC49" s="2" t="n">
        <v>4</v>
      </c>
      <c r="BD49" s="2" t="n">
        <v>5</v>
      </c>
      <c r="BE49" s="2" t="n">
        <v>5</v>
      </c>
      <c r="BF49" s="0" t="n">
        <f aca="false">SUM(BB49:BE49)/4</f>
        <v>4.5</v>
      </c>
    </row>
    <row r="50" customFormat="false" ht="15" hidden="false" customHeight="false" outlineLevel="0" collapsed="false">
      <c r="A50" s="2" t="n">
        <v>1</v>
      </c>
      <c r="B50" s="2" t="n">
        <v>2</v>
      </c>
      <c r="C50" s="2" t="n">
        <v>2</v>
      </c>
      <c r="D50" s="2" t="n">
        <v>2</v>
      </c>
      <c r="E50" s="2" t="n">
        <f aca="false">SUM(A50:D50)/4</f>
        <v>1.75</v>
      </c>
      <c r="F50" s="2" t="n">
        <v>3</v>
      </c>
      <c r="G50" s="2" t="n">
        <v>1</v>
      </c>
      <c r="H50" s="2" t="n">
        <v>4</v>
      </c>
      <c r="I50" s="2" t="n">
        <v>4</v>
      </c>
      <c r="J50" s="2" t="n">
        <f aca="false">SUM(F50:I50)/4</f>
        <v>3</v>
      </c>
      <c r="K50" s="2" t="n">
        <v>5</v>
      </c>
      <c r="L50" s="2" t="n">
        <v>4</v>
      </c>
      <c r="M50" s="2" t="n">
        <v>4</v>
      </c>
      <c r="N50" s="2" t="n">
        <v>2</v>
      </c>
      <c r="O50" s="2" t="n">
        <f aca="false">SUM(K50:N50)/4</f>
        <v>3.75</v>
      </c>
      <c r="P50" s="2" t="n">
        <v>3</v>
      </c>
      <c r="Q50" s="2" t="n">
        <v>2</v>
      </c>
      <c r="R50" s="2" t="n">
        <v>4</v>
      </c>
      <c r="S50" s="2" t="n">
        <v>5</v>
      </c>
      <c r="T50" s="2" t="n">
        <f aca="false">SUM(P50:S50)/4</f>
        <v>3.5</v>
      </c>
      <c r="U50" s="2" t="n">
        <v>3</v>
      </c>
      <c r="V50" s="2" t="n">
        <v>2</v>
      </c>
      <c r="W50" s="2" t="n">
        <f aca="false">SUM(U50:V50)/2</f>
        <v>2.5</v>
      </c>
      <c r="X50" s="2" t="n">
        <v>3</v>
      </c>
      <c r="Y50" s="2" t="n">
        <v>3</v>
      </c>
      <c r="Z50" s="2" t="n">
        <v>4</v>
      </c>
      <c r="AA50" s="2" t="n">
        <v>5</v>
      </c>
      <c r="AB50" s="2" t="n">
        <f aca="false">SUM(X50:AA50)/4</f>
        <v>3.75</v>
      </c>
      <c r="AC50" s="2" t="n">
        <v>2</v>
      </c>
      <c r="AD50" s="2" t="n">
        <v>5</v>
      </c>
      <c r="AE50" s="2" t="n">
        <v>1</v>
      </c>
      <c r="AF50" s="2" t="n">
        <v>2</v>
      </c>
      <c r="AG50" s="2" t="n">
        <f aca="false">SUM(AC50:AF50)/4</f>
        <v>2.5</v>
      </c>
      <c r="AH50" s="2" t="n">
        <v>2</v>
      </c>
      <c r="AI50" s="2" t="n">
        <v>1</v>
      </c>
      <c r="AJ50" s="2" t="n">
        <v>1</v>
      </c>
      <c r="AK50" s="2" t="n">
        <v>2</v>
      </c>
      <c r="AL50" s="2" t="n">
        <f aca="false">SUM(AH50:AK50)/4</f>
        <v>1.5</v>
      </c>
      <c r="AM50" s="2" t="n">
        <v>4</v>
      </c>
      <c r="AN50" s="2" t="n">
        <v>4</v>
      </c>
      <c r="AO50" s="2" t="n">
        <v>4</v>
      </c>
      <c r="AP50" s="2" t="n">
        <v>4</v>
      </c>
      <c r="AQ50" s="2" t="n">
        <f aca="false">SUM(AM50:AP50)/4</f>
        <v>4</v>
      </c>
      <c r="AR50" s="2" t="n">
        <v>4</v>
      </c>
      <c r="AS50" s="2" t="n">
        <v>4</v>
      </c>
      <c r="AT50" s="2" t="n">
        <v>4</v>
      </c>
      <c r="AU50" s="2" t="n">
        <v>5</v>
      </c>
      <c r="AV50" s="2" t="n">
        <f aca="false">SUM(AR50:AU50)/4</f>
        <v>4.25</v>
      </c>
      <c r="AW50" s="2" t="n">
        <v>5</v>
      </c>
      <c r="AX50" s="2" t="n">
        <v>5</v>
      </c>
      <c r="AY50" s="2" t="n">
        <v>4</v>
      </c>
      <c r="AZ50" s="2" t="n">
        <v>2</v>
      </c>
      <c r="BA50" s="2" t="n">
        <f aca="false">SUM(AW50:AZ50)/4</f>
        <v>4</v>
      </c>
      <c r="BB50" s="2" t="n">
        <v>4</v>
      </c>
      <c r="BC50" s="2" t="n">
        <v>4</v>
      </c>
      <c r="BD50" s="2" t="n">
        <v>4</v>
      </c>
      <c r="BE50" s="2" t="n">
        <v>3</v>
      </c>
      <c r="BF50" s="0" t="n">
        <f aca="false">SUM(BB50:BE50)/4</f>
        <v>3.75</v>
      </c>
    </row>
    <row r="51" customFormat="false" ht="15" hidden="false" customHeight="false" outlineLevel="0" collapsed="false">
      <c r="A51" s="2" t="n">
        <v>2</v>
      </c>
      <c r="B51" s="2" t="n">
        <v>3</v>
      </c>
      <c r="C51" s="2" t="n">
        <v>2</v>
      </c>
      <c r="D51" s="2" t="n">
        <v>2</v>
      </c>
      <c r="E51" s="2" t="n">
        <f aca="false">SUM(A51:D51)/4</f>
        <v>2.25</v>
      </c>
      <c r="F51" s="2" t="n">
        <v>3</v>
      </c>
      <c r="G51" s="2" t="n">
        <v>2</v>
      </c>
      <c r="H51" s="2" t="n">
        <v>2</v>
      </c>
      <c r="I51" s="2" t="n">
        <v>4</v>
      </c>
      <c r="J51" s="2" t="n">
        <f aca="false">SUM(F51:I51)/4</f>
        <v>2.75</v>
      </c>
      <c r="K51" s="2" t="n">
        <v>5</v>
      </c>
      <c r="L51" s="2" t="n">
        <v>5</v>
      </c>
      <c r="M51" s="2" t="n">
        <v>2</v>
      </c>
      <c r="N51" s="2" t="n">
        <v>2</v>
      </c>
      <c r="O51" s="2" t="n">
        <f aca="false">SUM(K51:N51)/4</f>
        <v>3.5</v>
      </c>
      <c r="P51" s="2" t="n">
        <v>4</v>
      </c>
      <c r="Q51" s="2" t="n">
        <v>3</v>
      </c>
      <c r="R51" s="2" t="n">
        <v>4</v>
      </c>
      <c r="S51" s="2" t="n">
        <v>5</v>
      </c>
      <c r="T51" s="2" t="n">
        <f aca="false">SUM(P51:S51)/4</f>
        <v>4</v>
      </c>
      <c r="U51" s="2" t="n">
        <v>5</v>
      </c>
      <c r="V51" s="2" t="n">
        <v>5</v>
      </c>
      <c r="W51" s="2" t="n">
        <f aca="false">SUM(U51:V51)/2</f>
        <v>5</v>
      </c>
      <c r="X51" s="2" t="n">
        <v>1</v>
      </c>
      <c r="Y51" s="2" t="n">
        <v>1</v>
      </c>
      <c r="Z51" s="2" t="n">
        <v>1</v>
      </c>
      <c r="AA51" s="53" t="n">
        <v>1</v>
      </c>
      <c r="AB51" s="2" t="n">
        <f aca="false">SUM(X51:AA51)/4</f>
        <v>1</v>
      </c>
      <c r="AC51" s="2" t="n">
        <v>4</v>
      </c>
      <c r="AD51" s="2" t="n">
        <v>4</v>
      </c>
      <c r="AE51" s="2" t="n">
        <v>2</v>
      </c>
      <c r="AF51" s="2" t="n">
        <v>1</v>
      </c>
      <c r="AG51" s="2" t="n">
        <f aca="false">SUM(AC51:AF51)/4</f>
        <v>2.75</v>
      </c>
      <c r="AH51" s="2" t="n">
        <v>4</v>
      </c>
      <c r="AI51" s="2" t="n">
        <v>2</v>
      </c>
      <c r="AJ51" s="2" t="n">
        <v>4</v>
      </c>
      <c r="AK51" s="2" t="n">
        <v>2</v>
      </c>
      <c r="AL51" s="2" t="n">
        <f aca="false">SUM(AH51:AK51)/4</f>
        <v>3</v>
      </c>
      <c r="AM51" s="2" t="n">
        <v>4</v>
      </c>
      <c r="AN51" s="2" t="n">
        <v>4</v>
      </c>
      <c r="AO51" s="2" t="n">
        <v>3</v>
      </c>
      <c r="AP51" s="2" t="n">
        <v>4</v>
      </c>
      <c r="AQ51" s="2" t="n">
        <f aca="false">SUM(AM51:AP51)/4</f>
        <v>3.75</v>
      </c>
      <c r="AR51" s="2" t="n">
        <v>4</v>
      </c>
      <c r="AS51" s="2" t="n">
        <v>4</v>
      </c>
      <c r="AT51" s="2" t="n">
        <v>3</v>
      </c>
      <c r="AU51" s="2" t="n">
        <v>5</v>
      </c>
      <c r="AV51" s="2" t="n">
        <f aca="false">SUM(AR51:AU51)/4</f>
        <v>4</v>
      </c>
      <c r="AW51" s="2" t="n">
        <v>5</v>
      </c>
      <c r="AX51" s="2" t="n">
        <v>4</v>
      </c>
      <c r="AY51" s="2" t="n">
        <v>4</v>
      </c>
      <c r="AZ51" s="2" t="n">
        <v>3</v>
      </c>
      <c r="BA51" s="2" t="n">
        <f aca="false">SUM(AW51:AZ51)/4</f>
        <v>4</v>
      </c>
      <c r="BB51" s="2" t="n">
        <v>3</v>
      </c>
      <c r="BC51" s="2" t="n">
        <v>3</v>
      </c>
      <c r="BD51" s="2" t="n">
        <v>4</v>
      </c>
      <c r="BE51" s="2" t="n">
        <v>5</v>
      </c>
      <c r="BF51" s="0" t="n">
        <f aca="false">SUM(BB51:BE51)/4</f>
        <v>3.75</v>
      </c>
    </row>
    <row r="52" customFormat="false" ht="15" hidden="false" customHeight="false" outlineLevel="0" collapsed="false">
      <c r="A52" s="2" t="n">
        <v>5</v>
      </c>
      <c r="B52" s="2" t="n">
        <v>5</v>
      </c>
      <c r="C52" s="2" t="n">
        <v>1</v>
      </c>
      <c r="D52" s="2" t="n">
        <v>5</v>
      </c>
      <c r="E52" s="2" t="n">
        <f aca="false">SUM(A52:D52)/4</f>
        <v>4</v>
      </c>
      <c r="F52" s="2" t="n">
        <v>5</v>
      </c>
      <c r="G52" s="2" t="n">
        <v>4</v>
      </c>
      <c r="H52" s="2" t="n">
        <v>4</v>
      </c>
      <c r="I52" s="2" t="n">
        <v>5</v>
      </c>
      <c r="J52" s="2" t="n">
        <f aca="false">SUM(F52:I52)/4</f>
        <v>4.5</v>
      </c>
      <c r="K52" s="2" t="n">
        <v>4</v>
      </c>
      <c r="L52" s="2" t="n">
        <v>2</v>
      </c>
      <c r="M52" s="2" t="n">
        <v>2</v>
      </c>
      <c r="N52" s="2" t="n">
        <v>3</v>
      </c>
      <c r="O52" s="2" t="n">
        <f aca="false">SUM(K52:N52)/4</f>
        <v>2.75</v>
      </c>
      <c r="P52" s="2" t="n">
        <v>4</v>
      </c>
      <c r="Q52" s="2" t="n">
        <v>2</v>
      </c>
      <c r="R52" s="2" t="n">
        <v>2</v>
      </c>
      <c r="S52" s="2" t="n">
        <v>1</v>
      </c>
      <c r="T52" s="2" t="n">
        <f aca="false">SUM(P52:S52)/4</f>
        <v>2.25</v>
      </c>
      <c r="U52" s="2" t="n">
        <v>2</v>
      </c>
      <c r="V52" s="2" t="n">
        <v>2</v>
      </c>
      <c r="W52" s="2" t="n">
        <f aca="false">SUM(U52:V52)/2</f>
        <v>2</v>
      </c>
      <c r="X52" s="2" t="n">
        <v>4</v>
      </c>
      <c r="Y52" s="2" t="n">
        <v>1</v>
      </c>
      <c r="Z52" s="2" t="n">
        <v>5</v>
      </c>
      <c r="AA52" s="53" t="n">
        <v>1</v>
      </c>
      <c r="AB52" s="2" t="n">
        <f aca="false">SUM(X52:AA52)/4</f>
        <v>2.75</v>
      </c>
      <c r="AC52" s="2" t="n">
        <v>3</v>
      </c>
      <c r="AD52" s="2" t="n">
        <v>5</v>
      </c>
      <c r="AE52" s="2" t="n">
        <v>4</v>
      </c>
      <c r="AF52" s="2" t="n">
        <v>5</v>
      </c>
      <c r="AG52" s="2" t="n">
        <f aca="false">SUM(AC52:AF52)/4</f>
        <v>4.25</v>
      </c>
      <c r="AH52" s="2" t="n">
        <v>1</v>
      </c>
      <c r="AI52" s="2" t="n">
        <v>4</v>
      </c>
      <c r="AJ52" s="2" t="n">
        <v>1</v>
      </c>
      <c r="AK52" s="2" t="n">
        <v>1</v>
      </c>
      <c r="AL52" s="2" t="n">
        <f aca="false">SUM(AH52:AK52)/4</f>
        <v>1.75</v>
      </c>
      <c r="AM52" s="2" t="n">
        <v>2</v>
      </c>
      <c r="AN52" s="2" t="n">
        <v>4</v>
      </c>
      <c r="AO52" s="2" t="n">
        <v>2</v>
      </c>
      <c r="AP52" s="2" t="n">
        <v>3</v>
      </c>
      <c r="AQ52" s="2" t="n">
        <f aca="false">SUM(AM52:AP52)/4</f>
        <v>2.75</v>
      </c>
      <c r="AR52" s="2" t="n">
        <v>4</v>
      </c>
      <c r="AS52" s="2" t="n">
        <v>4</v>
      </c>
      <c r="AT52" s="2" t="n">
        <v>4</v>
      </c>
      <c r="AU52" s="2" t="n">
        <v>5</v>
      </c>
      <c r="AV52" s="2" t="n">
        <f aca="false">SUM(AR52:AU52)/4</f>
        <v>4.25</v>
      </c>
      <c r="AW52" s="2" t="n">
        <v>4</v>
      </c>
      <c r="AX52" s="2" t="n">
        <v>1</v>
      </c>
      <c r="AY52" s="2" t="n">
        <v>4</v>
      </c>
      <c r="AZ52" s="2" t="n">
        <v>1</v>
      </c>
      <c r="BA52" s="2" t="n">
        <f aca="false">SUM(AW52:AZ52)/4</f>
        <v>2.5</v>
      </c>
      <c r="BB52" s="2" t="n">
        <v>5</v>
      </c>
      <c r="BC52" s="2" t="n">
        <v>2</v>
      </c>
      <c r="BD52" s="2" t="n">
        <v>3</v>
      </c>
      <c r="BE52" s="2" t="n">
        <v>2</v>
      </c>
      <c r="BF52" s="0" t="n">
        <f aca="false">SUM(BB52:BE52)/4</f>
        <v>3</v>
      </c>
    </row>
    <row r="53" customFormat="false" ht="15" hidden="false" customHeight="false" outlineLevel="0" collapsed="false">
      <c r="A53" s="2" t="n">
        <v>2</v>
      </c>
      <c r="B53" s="2" t="n">
        <v>2</v>
      </c>
      <c r="C53" s="2" t="n">
        <v>1</v>
      </c>
      <c r="D53" s="2" t="n">
        <v>1</v>
      </c>
      <c r="E53" s="2" t="n">
        <f aca="false">SUM(A53:D53)/4</f>
        <v>1.5</v>
      </c>
      <c r="F53" s="2" t="n">
        <v>3</v>
      </c>
      <c r="G53" s="2" t="n">
        <v>2</v>
      </c>
      <c r="H53" s="2" t="n">
        <v>3</v>
      </c>
      <c r="I53" s="2" t="n">
        <v>5</v>
      </c>
      <c r="J53" s="2" t="n">
        <f aca="false">SUM(F53:I53)/4</f>
        <v>3.25</v>
      </c>
      <c r="K53" s="2" t="n">
        <v>5</v>
      </c>
      <c r="L53" s="2" t="n">
        <v>5</v>
      </c>
      <c r="M53" s="2" t="n">
        <v>4</v>
      </c>
      <c r="N53" s="2" t="n">
        <v>2</v>
      </c>
      <c r="O53" s="2" t="n">
        <f aca="false">SUM(K53:N53)/4</f>
        <v>4</v>
      </c>
      <c r="P53" s="2" t="n">
        <v>5</v>
      </c>
      <c r="Q53" s="2" t="n">
        <v>5</v>
      </c>
      <c r="R53" s="2" t="n">
        <v>2</v>
      </c>
      <c r="S53" s="2" t="n">
        <v>5</v>
      </c>
      <c r="T53" s="2" t="n">
        <f aca="false">SUM(P53:S53)/4</f>
        <v>4.25</v>
      </c>
      <c r="U53" s="2" t="n">
        <v>5</v>
      </c>
      <c r="V53" s="2" t="n">
        <v>5</v>
      </c>
      <c r="W53" s="2" t="n">
        <f aca="false">SUM(U53:V53)/2</f>
        <v>5</v>
      </c>
      <c r="X53" s="2" t="n">
        <v>1</v>
      </c>
      <c r="Y53" s="2" t="n">
        <v>2</v>
      </c>
      <c r="Z53" s="2" t="n">
        <v>1</v>
      </c>
      <c r="AA53" s="2" t="n">
        <v>2</v>
      </c>
      <c r="AB53" s="2" t="n">
        <f aca="false">SUM(X53:AA53)/4</f>
        <v>1.5</v>
      </c>
      <c r="AC53" s="2" t="n">
        <v>2</v>
      </c>
      <c r="AD53" s="2" t="n">
        <v>4</v>
      </c>
      <c r="AE53" s="2" t="n">
        <v>4</v>
      </c>
      <c r="AF53" s="2" t="n">
        <v>1</v>
      </c>
      <c r="AG53" s="2" t="n">
        <f aca="false">SUM(AC53:AF53)/4</f>
        <v>2.75</v>
      </c>
      <c r="AH53" s="2" t="n">
        <v>5</v>
      </c>
      <c r="AI53" s="2" t="n">
        <v>5</v>
      </c>
      <c r="AJ53" s="2" t="n">
        <v>5</v>
      </c>
      <c r="AK53" s="2" t="n">
        <v>4</v>
      </c>
      <c r="AL53" s="2" t="n">
        <f aca="false">SUM(AH53:AK53)/4</f>
        <v>4.75</v>
      </c>
      <c r="AM53" s="2" t="n">
        <v>4</v>
      </c>
      <c r="AN53" s="2" t="n">
        <v>3</v>
      </c>
      <c r="AO53" s="2" t="n">
        <v>4</v>
      </c>
      <c r="AP53" s="2" t="n">
        <v>5</v>
      </c>
      <c r="AQ53" s="2" t="n">
        <f aca="false">SUM(AM53:AP53)/4</f>
        <v>4</v>
      </c>
      <c r="AR53" s="2" t="n">
        <v>5</v>
      </c>
      <c r="AS53" s="2" t="n">
        <v>5</v>
      </c>
      <c r="AT53" s="2" t="n">
        <v>4</v>
      </c>
      <c r="AU53" s="2" t="n">
        <v>5</v>
      </c>
      <c r="AV53" s="2" t="n">
        <f aca="false">SUM(AR53:AU53)/4</f>
        <v>4.75</v>
      </c>
      <c r="AW53" s="2" t="n">
        <v>5</v>
      </c>
      <c r="AX53" s="2" t="n">
        <v>5</v>
      </c>
      <c r="AY53" s="2" t="n">
        <v>3</v>
      </c>
      <c r="AZ53" s="2" t="n">
        <v>4</v>
      </c>
      <c r="BA53" s="2" t="n">
        <f aca="false">SUM(AW53:AZ53)/4</f>
        <v>4.25</v>
      </c>
      <c r="BB53" s="2" t="n">
        <v>2</v>
      </c>
      <c r="BC53" s="2" t="n">
        <v>5</v>
      </c>
      <c r="BD53" s="2" t="n">
        <v>5</v>
      </c>
      <c r="BE53" s="2" t="n">
        <v>5</v>
      </c>
      <c r="BF53" s="0" t="n">
        <f aca="false">SUM(BB53:BE53)/4</f>
        <v>4.25</v>
      </c>
    </row>
    <row r="54" customFormat="false" ht="15" hidden="false" customHeight="false" outlineLevel="0" collapsed="false">
      <c r="A54" s="2" t="n">
        <v>2</v>
      </c>
      <c r="B54" s="2" t="n">
        <v>5</v>
      </c>
      <c r="C54" s="2" t="n">
        <v>4</v>
      </c>
      <c r="D54" s="2" t="n">
        <v>4</v>
      </c>
      <c r="E54" s="2" t="n">
        <f aca="false">SUM(A54:D54)/4</f>
        <v>3.75</v>
      </c>
      <c r="F54" s="2" t="n">
        <v>5</v>
      </c>
      <c r="G54" s="2" t="n">
        <v>4</v>
      </c>
      <c r="H54" s="2" t="n">
        <v>5</v>
      </c>
      <c r="I54" s="2" t="n">
        <v>4</v>
      </c>
      <c r="J54" s="2" t="n">
        <f aca="false">SUM(F54:I54)/4</f>
        <v>4.5</v>
      </c>
      <c r="K54" s="2" t="n">
        <v>4</v>
      </c>
      <c r="L54" s="2" t="n">
        <v>5</v>
      </c>
      <c r="M54" s="2" t="n">
        <v>2</v>
      </c>
      <c r="N54" s="2" t="n">
        <v>3</v>
      </c>
      <c r="O54" s="2" t="n">
        <f aca="false">SUM(K54:N54)/4</f>
        <v>3.5</v>
      </c>
      <c r="P54" s="2" t="n">
        <v>4</v>
      </c>
      <c r="Q54" s="2" t="n">
        <v>3</v>
      </c>
      <c r="R54" s="2" t="n">
        <v>4</v>
      </c>
      <c r="S54" s="2" t="n">
        <v>5</v>
      </c>
      <c r="T54" s="2" t="n">
        <f aca="false">SUM(P54:S54)/4</f>
        <v>4</v>
      </c>
      <c r="U54" s="2" t="n">
        <v>2</v>
      </c>
      <c r="V54" s="2" t="n">
        <v>2</v>
      </c>
      <c r="W54" s="2" t="n">
        <f aca="false">SUM(U54:V54)/2</f>
        <v>2</v>
      </c>
      <c r="X54" s="2" t="n">
        <v>4</v>
      </c>
      <c r="Y54" s="2" t="n">
        <v>2</v>
      </c>
      <c r="Z54" s="2" t="n">
        <v>3</v>
      </c>
      <c r="AA54" s="2" t="n">
        <v>4</v>
      </c>
      <c r="AB54" s="2" t="n">
        <f aca="false">SUM(X54:AA54)/4</f>
        <v>3.25</v>
      </c>
      <c r="AC54" s="2" t="n">
        <v>4</v>
      </c>
      <c r="AD54" s="2" t="n">
        <v>4</v>
      </c>
      <c r="AE54" s="2" t="n">
        <v>4</v>
      </c>
      <c r="AF54" s="2" t="n">
        <v>4</v>
      </c>
      <c r="AG54" s="2" t="n">
        <f aca="false">SUM(AC54:AF54)/4</f>
        <v>4</v>
      </c>
      <c r="AH54" s="2" t="n">
        <v>2</v>
      </c>
      <c r="AI54" s="2" t="n">
        <v>1</v>
      </c>
      <c r="AJ54" s="2" t="n">
        <v>1</v>
      </c>
      <c r="AK54" s="2" t="n">
        <v>2</v>
      </c>
      <c r="AL54" s="2" t="n">
        <f aca="false">SUM(AH54:AK54)/4</f>
        <v>1.5</v>
      </c>
      <c r="AM54" s="2" t="n">
        <v>4</v>
      </c>
      <c r="AN54" s="2" t="n">
        <v>4</v>
      </c>
      <c r="AO54" s="2" t="n">
        <v>3</v>
      </c>
      <c r="AP54" s="2" t="n">
        <v>4</v>
      </c>
      <c r="AQ54" s="2" t="n">
        <f aca="false">SUM(AM54:AP54)/4</f>
        <v>3.75</v>
      </c>
      <c r="AR54" s="2" t="n">
        <v>4</v>
      </c>
      <c r="AS54" s="2" t="n">
        <v>2</v>
      </c>
      <c r="AT54" s="2" t="n">
        <v>2</v>
      </c>
      <c r="AU54" s="2" t="n">
        <v>5</v>
      </c>
      <c r="AV54" s="2" t="n">
        <f aca="false">SUM(AR54:AU54)/4</f>
        <v>3.25</v>
      </c>
      <c r="AW54" s="2" t="n">
        <v>5</v>
      </c>
      <c r="AX54" s="2" t="n">
        <v>4</v>
      </c>
      <c r="AY54" s="2" t="n">
        <v>4</v>
      </c>
      <c r="AZ54" s="2" t="n">
        <v>2</v>
      </c>
      <c r="BA54" s="2" t="n">
        <f aca="false">SUM(AW54:AZ54)/4</f>
        <v>3.75</v>
      </c>
      <c r="BB54" s="2" t="n">
        <v>4</v>
      </c>
      <c r="BC54" s="2" t="n">
        <v>4</v>
      </c>
      <c r="BD54" s="2" t="n">
        <v>3</v>
      </c>
      <c r="BE54" s="2" t="n">
        <v>4</v>
      </c>
      <c r="BF54" s="0" t="n">
        <f aca="false">SUM(BB54:BE54)/4</f>
        <v>3.75</v>
      </c>
    </row>
    <row r="55" customFormat="false" ht="15" hidden="false" customHeight="false" outlineLevel="0" collapsed="false">
      <c r="A55" s="2" t="n">
        <v>1</v>
      </c>
      <c r="B55" s="2" t="n">
        <v>3</v>
      </c>
      <c r="C55" s="2" t="n">
        <v>2</v>
      </c>
      <c r="D55" s="2" t="n">
        <v>2</v>
      </c>
      <c r="E55" s="2" t="n">
        <f aca="false">SUM(A55:D55)/4</f>
        <v>2</v>
      </c>
      <c r="F55" s="2" t="n">
        <v>2</v>
      </c>
      <c r="G55" s="2" t="n">
        <v>1</v>
      </c>
      <c r="H55" s="2" t="n">
        <v>2</v>
      </c>
      <c r="I55" s="2" t="n">
        <v>5</v>
      </c>
      <c r="J55" s="2" t="n">
        <f aca="false">SUM(F55:I55)/4</f>
        <v>2.5</v>
      </c>
      <c r="K55" s="2" t="n">
        <v>5</v>
      </c>
      <c r="L55" s="2" t="n">
        <v>5</v>
      </c>
      <c r="M55" s="2" t="n">
        <v>4</v>
      </c>
      <c r="N55" s="2" t="n">
        <v>3</v>
      </c>
      <c r="O55" s="2" t="n">
        <f aca="false">SUM(K55:N55)/4</f>
        <v>4.25</v>
      </c>
      <c r="P55" s="2" t="n">
        <v>5</v>
      </c>
      <c r="Q55" s="2" t="n">
        <v>4</v>
      </c>
      <c r="R55" s="2" t="n">
        <v>5</v>
      </c>
      <c r="S55" s="2" t="n">
        <v>4</v>
      </c>
      <c r="T55" s="2" t="n">
        <f aca="false">SUM(P55:S55)/4</f>
        <v>4.5</v>
      </c>
      <c r="U55" s="2" t="n">
        <v>4</v>
      </c>
      <c r="V55" s="2" t="n">
        <v>5</v>
      </c>
      <c r="W55" s="2" t="n">
        <f aca="false">SUM(U55:V55)/2</f>
        <v>4.5</v>
      </c>
      <c r="X55" s="2" t="n">
        <v>1</v>
      </c>
      <c r="Y55" s="2" t="n">
        <v>2</v>
      </c>
      <c r="Z55" s="2" t="n">
        <v>1</v>
      </c>
      <c r="AA55" s="2" t="n">
        <v>2</v>
      </c>
      <c r="AB55" s="2" t="n">
        <f aca="false">SUM(X55:AA55)/4</f>
        <v>1.5</v>
      </c>
      <c r="AC55" s="2" t="n">
        <v>4</v>
      </c>
      <c r="AD55" s="2" t="n">
        <v>3</v>
      </c>
      <c r="AE55" s="2" t="n">
        <v>3</v>
      </c>
      <c r="AF55" s="2" t="n">
        <v>2</v>
      </c>
      <c r="AG55" s="2" t="n">
        <f aca="false">SUM(AC55:AF55)/4</f>
        <v>3</v>
      </c>
      <c r="AH55" s="2" t="n">
        <v>4</v>
      </c>
      <c r="AI55" s="2" t="n">
        <v>3</v>
      </c>
      <c r="AJ55" s="2" t="n">
        <v>5</v>
      </c>
      <c r="AK55" s="2" t="n">
        <v>4</v>
      </c>
      <c r="AL55" s="2" t="n">
        <f aca="false">SUM(AH55:AK55)/4</f>
        <v>4</v>
      </c>
      <c r="AM55" s="2" t="n">
        <v>4</v>
      </c>
      <c r="AN55" s="2" t="n">
        <v>3</v>
      </c>
      <c r="AO55" s="2" t="n">
        <v>5</v>
      </c>
      <c r="AP55" s="2" t="n">
        <v>4</v>
      </c>
      <c r="AQ55" s="2" t="n">
        <f aca="false">SUM(AM55:AP55)/4</f>
        <v>4</v>
      </c>
      <c r="AR55" s="2" t="n">
        <v>5</v>
      </c>
      <c r="AS55" s="2" t="n">
        <v>5</v>
      </c>
      <c r="AT55" s="2" t="n">
        <v>4</v>
      </c>
      <c r="AU55" s="2" t="n">
        <v>5</v>
      </c>
      <c r="AV55" s="2" t="n">
        <f aca="false">SUM(AR55:AU55)/4</f>
        <v>4.75</v>
      </c>
      <c r="AW55" s="2" t="n">
        <v>5</v>
      </c>
      <c r="AX55" s="2" t="n">
        <v>3</v>
      </c>
      <c r="AY55" s="2" t="n">
        <v>3</v>
      </c>
      <c r="AZ55" s="2" t="n">
        <v>4</v>
      </c>
      <c r="BA55" s="2" t="n">
        <f aca="false">SUM(AW55:AZ55)/4</f>
        <v>3.75</v>
      </c>
      <c r="BB55" s="2" t="n">
        <v>3</v>
      </c>
      <c r="BC55" s="2" t="n">
        <v>3</v>
      </c>
      <c r="BD55" s="2" t="n">
        <v>4</v>
      </c>
      <c r="BE55" s="2" t="n">
        <v>5</v>
      </c>
      <c r="BF55" s="0" t="n">
        <f aca="false">SUM(BB55:BE55)/4</f>
        <v>3.75</v>
      </c>
    </row>
    <row r="56" customFormat="false" ht="15" hidden="false" customHeight="false" outlineLevel="0" collapsed="false">
      <c r="A56" s="2" t="n">
        <v>1</v>
      </c>
      <c r="B56" s="2" t="n">
        <v>1</v>
      </c>
      <c r="C56" s="2" t="n">
        <v>1</v>
      </c>
      <c r="D56" s="2" t="n">
        <v>1</v>
      </c>
      <c r="E56" s="2" t="n">
        <f aca="false">SUM(A56:D56)/4</f>
        <v>1</v>
      </c>
      <c r="F56" s="2" t="n">
        <v>2</v>
      </c>
      <c r="G56" s="2" t="n">
        <v>2</v>
      </c>
      <c r="H56" s="2" t="n">
        <v>3</v>
      </c>
      <c r="I56" s="2" t="n">
        <v>5</v>
      </c>
      <c r="J56" s="2" t="n">
        <f aca="false">SUM(F56:I56)/4</f>
        <v>3</v>
      </c>
      <c r="K56" s="2" t="n">
        <v>5</v>
      </c>
      <c r="L56" s="2" t="n">
        <v>5</v>
      </c>
      <c r="M56" s="2" t="n">
        <v>5</v>
      </c>
      <c r="N56" s="2" t="n">
        <v>1</v>
      </c>
      <c r="O56" s="2" t="n">
        <f aca="false">SUM(K56:N56)/4</f>
        <v>4</v>
      </c>
      <c r="P56" s="2" t="n">
        <v>5</v>
      </c>
      <c r="Q56" s="2" t="n">
        <v>5</v>
      </c>
      <c r="R56" s="2" t="n">
        <v>5</v>
      </c>
      <c r="S56" s="2" t="n">
        <v>5</v>
      </c>
      <c r="T56" s="2" t="n">
        <f aca="false">SUM(P56:S56)/4</f>
        <v>5</v>
      </c>
      <c r="U56" s="2" t="n">
        <v>5</v>
      </c>
      <c r="V56" s="2" t="n">
        <v>5</v>
      </c>
      <c r="W56" s="2" t="n">
        <f aca="false">SUM(U56:V56)/2</f>
        <v>5</v>
      </c>
      <c r="X56" s="2" t="n">
        <v>1</v>
      </c>
      <c r="Y56" s="2" t="n">
        <v>3</v>
      </c>
      <c r="Z56" s="2" t="n">
        <v>1</v>
      </c>
      <c r="AA56" s="53" t="n">
        <v>1</v>
      </c>
      <c r="AB56" s="2" t="n">
        <f aca="false">SUM(X56:AA56)/4</f>
        <v>1.5</v>
      </c>
      <c r="AC56" s="2" t="n">
        <v>3</v>
      </c>
      <c r="AD56" s="2" t="n">
        <v>5</v>
      </c>
      <c r="AE56" s="2" t="n">
        <v>2</v>
      </c>
      <c r="AF56" s="2" t="n">
        <v>2</v>
      </c>
      <c r="AG56" s="2" t="n">
        <f aca="false">SUM(AC56:AF56)/4</f>
        <v>3</v>
      </c>
      <c r="AH56" s="2" t="n">
        <v>5</v>
      </c>
      <c r="AI56" s="2" t="n">
        <v>3</v>
      </c>
      <c r="AJ56" s="2" t="n">
        <v>3</v>
      </c>
      <c r="AK56" s="2" t="n">
        <v>5</v>
      </c>
      <c r="AL56" s="2" t="n">
        <f aca="false">SUM(AH56:AK56)/4</f>
        <v>4</v>
      </c>
      <c r="AM56" s="2" t="n">
        <v>2</v>
      </c>
      <c r="AN56" s="2" t="n">
        <v>5</v>
      </c>
      <c r="AO56" s="2" t="n">
        <v>4</v>
      </c>
      <c r="AP56" s="2" t="n">
        <v>4</v>
      </c>
      <c r="AQ56" s="2" t="n">
        <f aca="false">SUM(AM56:AP56)/4</f>
        <v>3.75</v>
      </c>
      <c r="AR56" s="2" t="n">
        <v>4</v>
      </c>
      <c r="AS56" s="2" t="n">
        <v>5</v>
      </c>
      <c r="AT56" s="2" t="n">
        <v>5</v>
      </c>
      <c r="AU56" s="2" t="n">
        <v>5</v>
      </c>
      <c r="AV56" s="2" t="n">
        <f aca="false">SUM(AR56:AU56)/4</f>
        <v>4.75</v>
      </c>
      <c r="AW56" s="2" t="n">
        <v>5</v>
      </c>
      <c r="AX56" s="2" t="n">
        <v>5</v>
      </c>
      <c r="AY56" s="2" t="n">
        <v>4</v>
      </c>
      <c r="AZ56" s="2" t="n">
        <v>5</v>
      </c>
      <c r="BA56" s="2" t="n">
        <f aca="false">SUM(AW56:AZ56)/4</f>
        <v>4.75</v>
      </c>
      <c r="BB56" s="2" t="n">
        <v>2</v>
      </c>
      <c r="BC56" s="2" t="n">
        <v>4</v>
      </c>
      <c r="BD56" s="2" t="n">
        <v>5</v>
      </c>
      <c r="BE56" s="2" t="n">
        <v>5</v>
      </c>
      <c r="BF56" s="0" t="n">
        <f aca="false">SUM(BB56:BE56)/4</f>
        <v>4</v>
      </c>
    </row>
    <row r="57" customFormat="false" ht="15" hidden="false" customHeight="false" outlineLevel="0" collapsed="false">
      <c r="A57" s="2" t="n">
        <v>2</v>
      </c>
      <c r="B57" s="2" t="n">
        <v>3</v>
      </c>
      <c r="C57" s="2" t="n">
        <v>3</v>
      </c>
      <c r="D57" s="2" t="n">
        <v>2</v>
      </c>
      <c r="E57" s="2" t="n">
        <f aca="false">SUM(A57:D57)/4</f>
        <v>2.5</v>
      </c>
      <c r="F57" s="2" t="n">
        <v>2</v>
      </c>
      <c r="G57" s="2" t="n">
        <v>3</v>
      </c>
      <c r="H57" s="2" t="n">
        <v>3</v>
      </c>
      <c r="I57" s="2" t="n">
        <v>5</v>
      </c>
      <c r="J57" s="2" t="n">
        <f aca="false">SUM(F57:I57)/4</f>
        <v>3.25</v>
      </c>
      <c r="K57" s="2" t="n">
        <v>5</v>
      </c>
      <c r="L57" s="2" t="n">
        <v>4</v>
      </c>
      <c r="M57" s="2" t="n">
        <v>3</v>
      </c>
      <c r="N57" s="2" t="n">
        <v>2</v>
      </c>
      <c r="O57" s="2" t="n">
        <f aca="false">SUM(K57:N57)/4</f>
        <v>3.5</v>
      </c>
      <c r="P57" s="2" t="n">
        <v>4</v>
      </c>
      <c r="Q57" s="2" t="n">
        <v>4</v>
      </c>
      <c r="R57" s="2" t="n">
        <v>4</v>
      </c>
      <c r="S57" s="2" t="n">
        <v>3</v>
      </c>
      <c r="T57" s="2" t="n">
        <f aca="false">SUM(P57:S57)/4</f>
        <v>3.75</v>
      </c>
      <c r="U57" s="2" t="n">
        <v>5</v>
      </c>
      <c r="V57" s="2" t="n">
        <v>5</v>
      </c>
      <c r="W57" s="2" t="n">
        <f aca="false">SUM(U57:V57)/2</f>
        <v>5</v>
      </c>
      <c r="X57" s="2" t="n">
        <v>1</v>
      </c>
      <c r="Y57" s="2" t="n">
        <v>4</v>
      </c>
      <c r="Z57" s="2" t="n">
        <v>1</v>
      </c>
      <c r="AA57" s="53" t="n">
        <v>1</v>
      </c>
      <c r="AB57" s="2" t="n">
        <f aca="false">SUM(X57:AA57)/4</f>
        <v>1.75</v>
      </c>
      <c r="AC57" s="2" t="n">
        <v>4</v>
      </c>
      <c r="AD57" s="2" t="n">
        <v>5</v>
      </c>
      <c r="AE57" s="2" t="n">
        <v>3</v>
      </c>
      <c r="AF57" s="2" t="n">
        <v>2</v>
      </c>
      <c r="AG57" s="2" t="n">
        <f aca="false">SUM(AC57:AF57)/4</f>
        <v>3.5</v>
      </c>
      <c r="AH57" s="2" t="n">
        <v>3</v>
      </c>
      <c r="AI57" s="2" t="n">
        <v>2</v>
      </c>
      <c r="AJ57" s="2" t="n">
        <v>2</v>
      </c>
      <c r="AK57" s="2" t="n">
        <v>3</v>
      </c>
      <c r="AL57" s="2" t="n">
        <f aca="false">SUM(AH57:AK57)/4</f>
        <v>2.5</v>
      </c>
      <c r="AM57" s="2" t="n">
        <v>4</v>
      </c>
      <c r="AN57" s="2" t="n">
        <v>5</v>
      </c>
      <c r="AO57" s="2" t="n">
        <v>4</v>
      </c>
      <c r="AP57" s="2" t="n">
        <v>4</v>
      </c>
      <c r="AQ57" s="2" t="n">
        <f aca="false">SUM(AM57:AP57)/4</f>
        <v>4.25</v>
      </c>
      <c r="AR57" s="2" t="n">
        <v>5</v>
      </c>
      <c r="AS57" s="2" t="n">
        <v>5</v>
      </c>
      <c r="AT57" s="2" t="n">
        <v>4</v>
      </c>
      <c r="AU57" s="2" t="n">
        <v>5</v>
      </c>
      <c r="AV57" s="2" t="n">
        <f aca="false">SUM(AR57:AU57)/4</f>
        <v>4.75</v>
      </c>
      <c r="AW57" s="2" t="n">
        <v>4</v>
      </c>
      <c r="AX57" s="2" t="n">
        <v>5</v>
      </c>
      <c r="AY57" s="2" t="n">
        <v>3</v>
      </c>
      <c r="AZ57" s="2" t="n">
        <v>4</v>
      </c>
      <c r="BA57" s="2" t="n">
        <f aca="false">SUM(AW57:AZ57)/4</f>
        <v>4</v>
      </c>
      <c r="BB57" s="2" t="n">
        <v>4</v>
      </c>
      <c r="BC57" s="2" t="n">
        <v>5</v>
      </c>
      <c r="BD57" s="2" t="n">
        <v>5</v>
      </c>
      <c r="BE57" s="2" t="n">
        <v>4</v>
      </c>
      <c r="BF57" s="0" t="n">
        <f aca="false">SUM(BB57:BE57)/4</f>
        <v>4.5</v>
      </c>
    </row>
    <row r="58" customFormat="false" ht="15" hidden="false" customHeight="false" outlineLevel="0" collapsed="false">
      <c r="A58" s="2" t="n">
        <v>2</v>
      </c>
      <c r="B58" s="2" t="n">
        <v>3</v>
      </c>
      <c r="C58" s="2" t="n">
        <v>1</v>
      </c>
      <c r="D58" s="2" t="n">
        <v>2</v>
      </c>
      <c r="E58" s="2" t="n">
        <f aca="false">SUM(A58:D58)/4</f>
        <v>2</v>
      </c>
      <c r="F58" s="2" t="n">
        <v>1</v>
      </c>
      <c r="G58" s="2" t="n">
        <v>2</v>
      </c>
      <c r="H58" s="2" t="n">
        <v>2</v>
      </c>
      <c r="I58" s="2" t="n">
        <v>4</v>
      </c>
      <c r="J58" s="2" t="n">
        <f aca="false">SUM(F58:I58)/4</f>
        <v>2.25</v>
      </c>
      <c r="K58" s="2" t="n">
        <v>5</v>
      </c>
      <c r="L58" s="2" t="n">
        <v>5</v>
      </c>
      <c r="M58" s="2" t="n">
        <v>4</v>
      </c>
      <c r="N58" s="2" t="n">
        <v>1</v>
      </c>
      <c r="O58" s="2" t="n">
        <f aca="false">SUM(K58:N58)/4</f>
        <v>3.75</v>
      </c>
      <c r="P58" s="2" t="n">
        <v>4</v>
      </c>
      <c r="Q58" s="2" t="n">
        <v>3</v>
      </c>
      <c r="R58" s="2" t="n">
        <v>3</v>
      </c>
      <c r="S58" s="2" t="n">
        <v>5</v>
      </c>
      <c r="T58" s="2" t="n">
        <f aca="false">SUM(P58:S58)/4</f>
        <v>3.75</v>
      </c>
      <c r="U58" s="2" t="n">
        <v>4</v>
      </c>
      <c r="V58" s="2" t="n">
        <v>5</v>
      </c>
      <c r="W58" s="2" t="n">
        <f aca="false">SUM(U58:V58)/2</f>
        <v>4.5</v>
      </c>
      <c r="X58" s="2" t="n">
        <v>1</v>
      </c>
      <c r="Y58" s="2" t="n">
        <v>2</v>
      </c>
      <c r="Z58" s="2" t="n">
        <v>1</v>
      </c>
      <c r="AA58" s="53" t="n">
        <v>1</v>
      </c>
      <c r="AB58" s="2" t="n">
        <f aca="false">SUM(X58:AA58)/4</f>
        <v>1.25</v>
      </c>
      <c r="AC58" s="2" t="n">
        <v>3</v>
      </c>
      <c r="AD58" s="2" t="n">
        <v>2</v>
      </c>
      <c r="AE58" s="2" t="n">
        <v>2</v>
      </c>
      <c r="AF58" s="2" t="n">
        <v>1</v>
      </c>
      <c r="AG58" s="2" t="n">
        <f aca="false">SUM(AC58:AF58)/4</f>
        <v>2</v>
      </c>
      <c r="AH58" s="2" t="n">
        <v>5</v>
      </c>
      <c r="AI58" s="2" t="n">
        <v>4</v>
      </c>
      <c r="AJ58" s="2" t="n">
        <v>5</v>
      </c>
      <c r="AK58" s="2" t="n">
        <v>4</v>
      </c>
      <c r="AL58" s="2" t="n">
        <f aca="false">SUM(AH58:AK58)/4</f>
        <v>4.5</v>
      </c>
      <c r="AM58" s="2" t="n">
        <v>4</v>
      </c>
      <c r="AN58" s="2" t="n">
        <v>5</v>
      </c>
      <c r="AO58" s="2" t="n">
        <v>3</v>
      </c>
      <c r="AP58" s="2" t="n">
        <v>4</v>
      </c>
      <c r="AQ58" s="2" t="n">
        <f aca="false">SUM(AM58:AP58)/4</f>
        <v>4</v>
      </c>
      <c r="AR58" s="2" t="n">
        <v>4</v>
      </c>
      <c r="AS58" s="2" t="n">
        <v>5</v>
      </c>
      <c r="AT58" s="2" t="n">
        <v>4</v>
      </c>
      <c r="AU58" s="2" t="n">
        <v>5</v>
      </c>
      <c r="AV58" s="2" t="n">
        <f aca="false">SUM(AR58:AU58)/4</f>
        <v>4.5</v>
      </c>
      <c r="AW58" s="2" t="n">
        <v>4</v>
      </c>
      <c r="AX58" s="2" t="n">
        <v>5</v>
      </c>
      <c r="AY58" s="2" t="n">
        <v>3</v>
      </c>
      <c r="AZ58" s="2" t="n">
        <v>4</v>
      </c>
      <c r="BA58" s="2" t="n">
        <f aca="false">SUM(AW58:AZ58)/4</f>
        <v>4</v>
      </c>
      <c r="BB58" s="2" t="n">
        <v>2</v>
      </c>
      <c r="BC58" s="2" t="n">
        <v>3</v>
      </c>
      <c r="BD58" s="2" t="n">
        <v>5</v>
      </c>
      <c r="BE58" s="2" t="n">
        <v>4</v>
      </c>
      <c r="BF58" s="0" t="n">
        <f aca="false">SUM(BB58:BE58)/4</f>
        <v>3.5</v>
      </c>
    </row>
    <row r="59" customFormat="false" ht="15" hidden="false" customHeight="false" outlineLevel="0" collapsed="false">
      <c r="A59" s="2" t="n">
        <v>4</v>
      </c>
      <c r="B59" s="2" t="n">
        <v>3</v>
      </c>
      <c r="C59" s="2" t="n">
        <v>3</v>
      </c>
      <c r="D59" s="2" t="n">
        <v>2</v>
      </c>
      <c r="E59" s="2" t="n">
        <f aca="false">SUM(A59:D59)/4</f>
        <v>3</v>
      </c>
      <c r="F59" s="2" t="n">
        <v>3</v>
      </c>
      <c r="G59" s="2" t="n">
        <v>3</v>
      </c>
      <c r="H59" s="2" t="n">
        <v>2</v>
      </c>
      <c r="I59" s="2" t="n">
        <v>4</v>
      </c>
      <c r="J59" s="2" t="n">
        <f aca="false">SUM(F59:I59)/4</f>
        <v>3</v>
      </c>
      <c r="K59" s="2" t="n">
        <v>4</v>
      </c>
      <c r="L59" s="2" t="n">
        <v>3</v>
      </c>
      <c r="M59" s="2" t="n">
        <v>3</v>
      </c>
      <c r="N59" s="2" t="n">
        <v>2</v>
      </c>
      <c r="O59" s="2" t="n">
        <f aca="false">SUM(K59:N59)/4</f>
        <v>3</v>
      </c>
      <c r="P59" s="2" t="n">
        <v>4</v>
      </c>
      <c r="Q59" s="2" t="n">
        <v>4</v>
      </c>
      <c r="R59" s="2" t="n">
        <v>4</v>
      </c>
      <c r="S59" s="2" t="n">
        <v>5</v>
      </c>
      <c r="T59" s="2" t="n">
        <f aca="false">SUM(P59:S59)/4</f>
        <v>4.25</v>
      </c>
      <c r="U59" s="2" t="n">
        <v>4</v>
      </c>
      <c r="V59" s="2" t="n">
        <v>5</v>
      </c>
      <c r="W59" s="2" t="n">
        <f aca="false">SUM(U59:V59)/2</f>
        <v>4.5</v>
      </c>
      <c r="X59" s="2" t="n">
        <v>2</v>
      </c>
      <c r="Y59" s="2" t="n">
        <v>3</v>
      </c>
      <c r="Z59" s="2" t="n">
        <v>2</v>
      </c>
      <c r="AA59" s="2" t="n">
        <v>2</v>
      </c>
      <c r="AB59" s="2" t="n">
        <f aca="false">SUM(X59:AA59)/4</f>
        <v>2.25</v>
      </c>
      <c r="AC59" s="2" t="n">
        <v>3</v>
      </c>
      <c r="AD59" s="2" t="n">
        <v>3</v>
      </c>
      <c r="AE59" s="2" t="n">
        <v>3</v>
      </c>
      <c r="AF59" s="2" t="n">
        <v>2</v>
      </c>
      <c r="AG59" s="2" t="n">
        <f aca="false">SUM(AC59:AF59)/4</f>
        <v>2.75</v>
      </c>
      <c r="AH59" s="2" t="n">
        <v>4</v>
      </c>
      <c r="AI59" s="2" t="n">
        <v>4</v>
      </c>
      <c r="AJ59" s="2" t="n">
        <v>4</v>
      </c>
      <c r="AK59" s="2" t="n">
        <v>4</v>
      </c>
      <c r="AL59" s="2" t="n">
        <f aca="false">SUM(AH59:AK59)/4</f>
        <v>4</v>
      </c>
      <c r="AM59" s="2" t="n">
        <v>4</v>
      </c>
      <c r="AN59" s="2" t="n">
        <v>4</v>
      </c>
      <c r="AO59" s="2" t="n">
        <v>4</v>
      </c>
      <c r="AP59" s="2" t="n">
        <v>4</v>
      </c>
      <c r="AQ59" s="2" t="n">
        <f aca="false">SUM(AM59:AP59)/4</f>
        <v>4</v>
      </c>
      <c r="AR59" s="2" t="n">
        <v>4</v>
      </c>
      <c r="AS59" s="2" t="n">
        <v>5</v>
      </c>
      <c r="AT59" s="2" t="n">
        <v>4</v>
      </c>
      <c r="AU59" s="2" t="n">
        <v>5</v>
      </c>
      <c r="AV59" s="2" t="n">
        <f aca="false">SUM(AR59:AU59)/4</f>
        <v>4.5</v>
      </c>
      <c r="AW59" s="2" t="n">
        <v>4</v>
      </c>
      <c r="AX59" s="2" t="n">
        <v>4</v>
      </c>
      <c r="AY59" s="2" t="n">
        <v>4</v>
      </c>
      <c r="AZ59" s="2" t="n">
        <v>5</v>
      </c>
      <c r="BA59" s="2" t="n">
        <f aca="false">SUM(AW59:AZ59)/4</f>
        <v>4.25</v>
      </c>
      <c r="BB59" s="2" t="n">
        <v>2</v>
      </c>
      <c r="BC59" s="2" t="n">
        <v>3</v>
      </c>
      <c r="BD59" s="2" t="n">
        <v>5</v>
      </c>
      <c r="BE59" s="2" t="n">
        <v>4</v>
      </c>
      <c r="BF59" s="0" t="n">
        <f aca="false">SUM(BB59:BE59)/4</f>
        <v>3.5</v>
      </c>
    </row>
    <row r="60" customFormat="false" ht="15" hidden="false" customHeight="false" outlineLevel="0" collapsed="false">
      <c r="A60" s="2" t="n">
        <v>4</v>
      </c>
      <c r="B60" s="2" t="n">
        <v>5</v>
      </c>
      <c r="C60" s="2" t="n">
        <v>5</v>
      </c>
      <c r="D60" s="2" t="n">
        <v>4</v>
      </c>
      <c r="E60" s="2" t="n">
        <f aca="false">SUM(A60:D60)/4</f>
        <v>4.5</v>
      </c>
      <c r="F60" s="2" t="n">
        <v>5</v>
      </c>
      <c r="G60" s="2" t="n">
        <v>5</v>
      </c>
      <c r="H60" s="2" t="n">
        <v>2</v>
      </c>
      <c r="I60" s="2" t="n">
        <v>5</v>
      </c>
      <c r="J60" s="2" t="n">
        <f aca="false">SUM(F60:I60)/4</f>
        <v>4.25</v>
      </c>
      <c r="K60" s="2" t="n">
        <v>5</v>
      </c>
      <c r="L60" s="2" t="n">
        <v>5</v>
      </c>
      <c r="M60" s="2" t="n">
        <v>2</v>
      </c>
      <c r="N60" s="2" t="n">
        <v>2</v>
      </c>
      <c r="O60" s="2" t="n">
        <f aca="false">SUM(K60:N60)/4</f>
        <v>3.5</v>
      </c>
      <c r="P60" s="2" t="n">
        <v>5</v>
      </c>
      <c r="Q60" s="2" t="n">
        <v>2</v>
      </c>
      <c r="R60" s="2" t="n">
        <v>5</v>
      </c>
      <c r="S60" s="2" t="n">
        <v>4</v>
      </c>
      <c r="T60" s="2" t="n">
        <f aca="false">SUM(P60:S60)/4</f>
        <v>4</v>
      </c>
      <c r="U60" s="2" t="n">
        <v>5</v>
      </c>
      <c r="V60" s="2" t="n">
        <v>5</v>
      </c>
      <c r="W60" s="2" t="n">
        <f aca="false">SUM(U60:V60)/2</f>
        <v>5</v>
      </c>
      <c r="X60" s="2" t="n">
        <v>2</v>
      </c>
      <c r="Y60" s="2" t="n">
        <v>2</v>
      </c>
      <c r="Z60" s="2" t="n">
        <v>4</v>
      </c>
      <c r="AA60" s="2" t="n">
        <v>3</v>
      </c>
      <c r="AB60" s="2" t="n">
        <f aca="false">SUM(X60:AA60)/4</f>
        <v>2.75</v>
      </c>
      <c r="AC60" s="2" t="n">
        <v>2</v>
      </c>
      <c r="AD60" s="2" t="n">
        <v>4</v>
      </c>
      <c r="AE60" s="2" t="n">
        <v>2</v>
      </c>
      <c r="AF60" s="2" t="n">
        <v>2</v>
      </c>
      <c r="AG60" s="2" t="n">
        <f aca="false">SUM(AC60:AF60)/4</f>
        <v>2.5</v>
      </c>
      <c r="AH60" s="2" t="n">
        <v>4</v>
      </c>
      <c r="AI60" s="2" t="n">
        <v>2</v>
      </c>
      <c r="AJ60" s="2" t="n">
        <v>2</v>
      </c>
      <c r="AK60" s="2" t="n">
        <v>4</v>
      </c>
      <c r="AL60" s="2" t="n">
        <f aca="false">SUM(AH60:AK60)/4</f>
        <v>3</v>
      </c>
      <c r="AM60" s="2" t="n">
        <v>4</v>
      </c>
      <c r="AN60" s="2" t="n">
        <v>5</v>
      </c>
      <c r="AO60" s="2" t="n">
        <v>5</v>
      </c>
      <c r="AP60" s="2" t="n">
        <v>5</v>
      </c>
      <c r="AQ60" s="2" t="n">
        <f aca="false">SUM(AM60:AP60)/4</f>
        <v>4.75</v>
      </c>
      <c r="AR60" s="2" t="n">
        <v>5</v>
      </c>
      <c r="AS60" s="2" t="n">
        <v>2</v>
      </c>
      <c r="AT60" s="2" t="n">
        <v>2</v>
      </c>
      <c r="AU60" s="2" t="n">
        <v>5</v>
      </c>
      <c r="AV60" s="2" t="n">
        <f aca="false">SUM(AR60:AU60)/4</f>
        <v>3.5</v>
      </c>
      <c r="AW60" s="2" t="n">
        <v>5</v>
      </c>
      <c r="AX60" s="2" t="n">
        <v>5</v>
      </c>
      <c r="AY60" s="2" t="n">
        <v>5</v>
      </c>
      <c r="AZ60" s="2" t="n">
        <v>5</v>
      </c>
      <c r="BA60" s="2" t="n">
        <f aca="false">SUM(AW60:AZ60)/4</f>
        <v>5</v>
      </c>
      <c r="BB60" s="2" t="n">
        <v>4</v>
      </c>
      <c r="BC60" s="2" t="n">
        <v>5</v>
      </c>
      <c r="BD60" s="2" t="n">
        <v>5</v>
      </c>
      <c r="BE60" s="2" t="n">
        <v>5</v>
      </c>
      <c r="BF60" s="0" t="n">
        <f aca="false">SUM(BB60:BE60)/4</f>
        <v>4.75</v>
      </c>
    </row>
    <row r="61" customFormat="false" ht="15" hidden="false" customHeight="false" outlineLevel="0" collapsed="false">
      <c r="A61" s="2" t="n">
        <v>5</v>
      </c>
      <c r="B61" s="2" t="n">
        <v>2</v>
      </c>
      <c r="C61" s="2" t="n">
        <v>1</v>
      </c>
      <c r="D61" s="2" t="n">
        <v>2</v>
      </c>
      <c r="E61" s="2" t="n">
        <f aca="false">SUM(A61:D61)/4</f>
        <v>2.5</v>
      </c>
      <c r="F61" s="2" t="n">
        <v>1</v>
      </c>
      <c r="G61" s="2" t="n">
        <v>1</v>
      </c>
      <c r="H61" s="2" t="n">
        <v>2</v>
      </c>
      <c r="I61" s="2" t="n">
        <v>5</v>
      </c>
      <c r="J61" s="2" t="n">
        <f aca="false">SUM(F61:I61)/4</f>
        <v>2.25</v>
      </c>
      <c r="K61" s="2" t="n">
        <v>5</v>
      </c>
      <c r="L61" s="2" t="n">
        <v>5</v>
      </c>
      <c r="M61" s="2" t="n">
        <v>5</v>
      </c>
      <c r="N61" s="2" t="n">
        <v>4</v>
      </c>
      <c r="O61" s="2" t="n">
        <f aca="false">SUM(K61:N61)/4</f>
        <v>4.75</v>
      </c>
      <c r="P61" s="2" t="n">
        <v>4</v>
      </c>
      <c r="Q61" s="2" t="n">
        <v>5</v>
      </c>
      <c r="R61" s="2" t="n">
        <v>5</v>
      </c>
      <c r="S61" s="2" t="n">
        <v>5</v>
      </c>
      <c r="T61" s="2" t="n">
        <f aca="false">SUM(P61:S61)/4</f>
        <v>4.75</v>
      </c>
      <c r="U61" s="2" t="n">
        <v>5</v>
      </c>
      <c r="V61" s="2" t="n">
        <v>5</v>
      </c>
      <c r="W61" s="2" t="n">
        <f aca="false">SUM(U61:V61)/2</f>
        <v>5</v>
      </c>
      <c r="X61" s="2" t="n">
        <v>1</v>
      </c>
      <c r="Y61" s="2" t="n">
        <v>2</v>
      </c>
      <c r="Z61" s="2" t="n">
        <v>2</v>
      </c>
      <c r="AA61" s="2" t="n">
        <v>2</v>
      </c>
      <c r="AB61" s="2" t="n">
        <f aca="false">SUM(X61:AA61)/4</f>
        <v>1.75</v>
      </c>
      <c r="AC61" s="2" t="n">
        <v>2</v>
      </c>
      <c r="AD61" s="2" t="n">
        <v>1</v>
      </c>
      <c r="AE61" s="2" t="n">
        <v>2</v>
      </c>
      <c r="AF61" s="2" t="n">
        <v>1</v>
      </c>
      <c r="AG61" s="2" t="n">
        <f aca="false">SUM(AC61:AF61)/4</f>
        <v>1.5</v>
      </c>
      <c r="AH61" s="2" t="n">
        <v>4</v>
      </c>
      <c r="AI61" s="2" t="n">
        <v>3</v>
      </c>
      <c r="AJ61" s="2" t="n">
        <v>3</v>
      </c>
      <c r="AK61" s="2" t="n">
        <v>2</v>
      </c>
      <c r="AL61" s="2" t="n">
        <f aca="false">SUM(AH61:AK61)/4</f>
        <v>3</v>
      </c>
      <c r="AM61" s="2" t="n">
        <v>3</v>
      </c>
      <c r="AN61" s="2" t="n">
        <v>4</v>
      </c>
      <c r="AO61" s="2" t="n">
        <v>2</v>
      </c>
      <c r="AP61" s="2" t="n">
        <v>3</v>
      </c>
      <c r="AQ61" s="2" t="n">
        <f aca="false">SUM(AM61:AP61)/4</f>
        <v>3</v>
      </c>
      <c r="AR61" s="2" t="n">
        <v>5</v>
      </c>
      <c r="AS61" s="2" t="n">
        <v>4</v>
      </c>
      <c r="AT61" s="2" t="n">
        <v>5</v>
      </c>
      <c r="AU61" s="2" t="n">
        <v>5</v>
      </c>
      <c r="AV61" s="2" t="n">
        <f aca="false">SUM(AR61:AU61)/4</f>
        <v>4.75</v>
      </c>
      <c r="AW61" s="2" t="n">
        <v>5</v>
      </c>
      <c r="AX61" s="2" t="n">
        <v>3</v>
      </c>
      <c r="AY61" s="2" t="n">
        <v>2</v>
      </c>
      <c r="AZ61" s="2" t="n">
        <v>3</v>
      </c>
      <c r="BA61" s="2" t="n">
        <f aca="false">SUM(AW61:AZ61)/4</f>
        <v>3.25</v>
      </c>
      <c r="BB61" s="2" t="n">
        <v>4</v>
      </c>
      <c r="BC61" s="2" t="n">
        <v>2</v>
      </c>
      <c r="BD61" s="2" t="n">
        <v>5</v>
      </c>
      <c r="BE61" s="2" t="n">
        <v>5</v>
      </c>
      <c r="BF61" s="0" t="n">
        <f aca="false">SUM(BB61:BE61)/4</f>
        <v>4</v>
      </c>
    </row>
    <row r="62" customFormat="false" ht="15" hidden="false" customHeight="false" outlineLevel="0" collapsed="false">
      <c r="A62" s="2" t="n">
        <v>4</v>
      </c>
      <c r="B62" s="2" t="n">
        <v>2</v>
      </c>
      <c r="C62" s="2" t="n">
        <v>4</v>
      </c>
      <c r="D62" s="2" t="n">
        <v>5</v>
      </c>
      <c r="E62" s="2" t="n">
        <f aca="false">SUM(A62:D62)/4</f>
        <v>3.75</v>
      </c>
      <c r="F62" s="2" t="n">
        <v>5</v>
      </c>
      <c r="G62" s="2" t="n">
        <v>4</v>
      </c>
      <c r="H62" s="2" t="n">
        <v>4</v>
      </c>
      <c r="I62" s="2" t="n">
        <v>5</v>
      </c>
      <c r="J62" s="2" t="n">
        <f aca="false">SUM(F62:I62)/4</f>
        <v>4.5</v>
      </c>
      <c r="K62" s="2" t="n">
        <v>4</v>
      </c>
      <c r="L62" s="2" t="n">
        <v>4</v>
      </c>
      <c r="M62" s="2" t="n">
        <v>5</v>
      </c>
      <c r="N62" s="2" t="n">
        <v>1</v>
      </c>
      <c r="O62" s="2" t="n">
        <f aca="false">SUM(K62:N62)/4</f>
        <v>3.5</v>
      </c>
      <c r="P62" s="2" t="n">
        <v>1</v>
      </c>
      <c r="Q62" s="2" t="n">
        <v>2</v>
      </c>
      <c r="R62" s="2" t="n">
        <v>1</v>
      </c>
      <c r="S62" s="2" t="n">
        <v>1</v>
      </c>
      <c r="T62" s="2" t="n">
        <f aca="false">SUM(P62:S62)/4</f>
        <v>1.25</v>
      </c>
      <c r="U62" s="2" t="n">
        <v>3</v>
      </c>
      <c r="V62" s="2" t="n">
        <v>4</v>
      </c>
      <c r="W62" s="2" t="n">
        <f aca="false">SUM(U62:V62)/2</f>
        <v>3.5</v>
      </c>
      <c r="X62" s="2" t="n">
        <v>2</v>
      </c>
      <c r="Y62" s="2" t="n">
        <v>3</v>
      </c>
      <c r="Z62" s="2" t="n">
        <v>1</v>
      </c>
      <c r="AA62" s="2" t="n">
        <v>2</v>
      </c>
      <c r="AB62" s="2" t="n">
        <f aca="false">SUM(X62:AA62)/4</f>
        <v>2</v>
      </c>
      <c r="AC62" s="2" t="n">
        <v>3</v>
      </c>
      <c r="AD62" s="2" t="n">
        <v>4</v>
      </c>
      <c r="AE62" s="2" t="n">
        <v>1</v>
      </c>
      <c r="AF62" s="2" t="n">
        <v>4</v>
      </c>
      <c r="AG62" s="2" t="n">
        <f aca="false">SUM(AC62:AF62)/4</f>
        <v>3</v>
      </c>
      <c r="AH62" s="2" t="n">
        <v>4</v>
      </c>
      <c r="AI62" s="2" t="n">
        <v>2</v>
      </c>
      <c r="AJ62" s="2" t="n">
        <v>1</v>
      </c>
      <c r="AK62" s="2" t="n">
        <v>4</v>
      </c>
      <c r="AL62" s="2" t="n">
        <f aca="false">SUM(AH62:AK62)/4</f>
        <v>2.75</v>
      </c>
      <c r="AM62" s="2" t="n">
        <v>3</v>
      </c>
      <c r="AN62" s="2" t="n">
        <v>4</v>
      </c>
      <c r="AO62" s="2" t="n">
        <v>5</v>
      </c>
      <c r="AP62" s="2" t="n">
        <v>5</v>
      </c>
      <c r="AQ62" s="2" t="n">
        <f aca="false">SUM(AM62:AP62)/4</f>
        <v>4.25</v>
      </c>
      <c r="AR62" s="2" t="n">
        <v>5</v>
      </c>
      <c r="AS62" s="2" t="n">
        <v>1</v>
      </c>
      <c r="AT62" s="2" t="n">
        <v>5</v>
      </c>
      <c r="AU62" s="2" t="n">
        <v>4</v>
      </c>
      <c r="AV62" s="2" t="n">
        <f aca="false">SUM(AR62:AU62)/4</f>
        <v>3.75</v>
      </c>
      <c r="AW62" s="2" t="n">
        <v>2</v>
      </c>
      <c r="AX62" s="2" t="n">
        <v>5</v>
      </c>
      <c r="AY62" s="2" t="n">
        <v>5</v>
      </c>
      <c r="AZ62" s="2" t="n">
        <v>3</v>
      </c>
      <c r="BA62" s="2" t="n">
        <f aca="false">SUM(AW62:AZ62)/4</f>
        <v>3.75</v>
      </c>
      <c r="BB62" s="2" t="n">
        <v>5</v>
      </c>
      <c r="BC62" s="2" t="n">
        <v>5</v>
      </c>
      <c r="BD62" s="2" t="n">
        <v>4</v>
      </c>
      <c r="BE62" s="2" t="n">
        <v>3</v>
      </c>
      <c r="BF62" s="0" t="n">
        <f aca="false">SUM(BB62:BE62)/4</f>
        <v>4.25</v>
      </c>
    </row>
    <row r="63" customFormat="false" ht="15" hidden="false" customHeight="false" outlineLevel="0" collapsed="false">
      <c r="A63" s="2" t="n">
        <v>1</v>
      </c>
      <c r="B63" s="2" t="n">
        <v>3</v>
      </c>
      <c r="C63" s="2" t="n">
        <v>2</v>
      </c>
      <c r="D63" s="2" t="n">
        <v>2</v>
      </c>
      <c r="E63" s="2" t="n">
        <f aca="false">SUM(A63:D63)/4</f>
        <v>2</v>
      </c>
      <c r="F63" s="2" t="n">
        <v>2</v>
      </c>
      <c r="G63" s="2" t="n">
        <v>2</v>
      </c>
      <c r="H63" s="2" t="n">
        <v>2</v>
      </c>
      <c r="I63" s="2" t="n">
        <v>2</v>
      </c>
      <c r="J63" s="2" t="n">
        <f aca="false">SUM(F63:I63)/4</f>
        <v>2</v>
      </c>
      <c r="K63" s="2" t="n">
        <v>5</v>
      </c>
      <c r="L63" s="2" t="n">
        <v>5</v>
      </c>
      <c r="M63" s="2" t="n">
        <v>2</v>
      </c>
      <c r="N63" s="2" t="n">
        <v>1</v>
      </c>
      <c r="O63" s="2" t="n">
        <f aca="false">SUM(K63:N63)/4</f>
        <v>3.25</v>
      </c>
      <c r="P63" s="2" t="n">
        <v>4</v>
      </c>
      <c r="Q63" s="2" t="n">
        <v>4</v>
      </c>
      <c r="R63" s="2" t="n">
        <v>5</v>
      </c>
      <c r="S63" s="2" t="n">
        <v>5</v>
      </c>
      <c r="T63" s="2" t="n">
        <f aca="false">SUM(P63:S63)/4</f>
        <v>4.5</v>
      </c>
      <c r="U63" s="2" t="n">
        <v>5</v>
      </c>
      <c r="V63" s="2" t="n">
        <v>2</v>
      </c>
      <c r="W63" s="2" t="n">
        <f aca="false">SUM(U63:V63)/2</f>
        <v>3.5</v>
      </c>
      <c r="X63" s="2" t="n">
        <v>1</v>
      </c>
      <c r="Y63" s="2" t="n">
        <v>1</v>
      </c>
      <c r="Z63" s="2" t="n">
        <v>1</v>
      </c>
      <c r="AA63" s="2" t="n">
        <v>3</v>
      </c>
      <c r="AB63" s="2" t="n">
        <f aca="false">SUM(X63:AA63)/4</f>
        <v>1.5</v>
      </c>
      <c r="AC63" s="2" t="n">
        <v>1</v>
      </c>
      <c r="AD63" s="2" t="n">
        <v>3</v>
      </c>
      <c r="AE63" s="2" t="n">
        <v>2</v>
      </c>
      <c r="AF63" s="2" t="n">
        <v>1</v>
      </c>
      <c r="AG63" s="2" t="n">
        <f aca="false">SUM(AC63:AF63)/4</f>
        <v>1.75</v>
      </c>
      <c r="AH63" s="2" t="n">
        <v>4</v>
      </c>
      <c r="AI63" s="2" t="n">
        <v>4</v>
      </c>
      <c r="AJ63" s="2" t="n">
        <v>5</v>
      </c>
      <c r="AK63" s="2" t="n">
        <v>4</v>
      </c>
      <c r="AL63" s="2" t="n">
        <f aca="false">SUM(AH63:AK63)/4</f>
        <v>4.25</v>
      </c>
      <c r="AM63" s="2" t="n">
        <v>4</v>
      </c>
      <c r="AN63" s="2" t="n">
        <v>4</v>
      </c>
      <c r="AO63" s="2" t="n">
        <v>4</v>
      </c>
      <c r="AP63" s="2" t="n">
        <v>4</v>
      </c>
      <c r="AQ63" s="2" t="n">
        <f aca="false">SUM(AM63:AP63)/4</f>
        <v>4</v>
      </c>
      <c r="AR63" s="2" t="n">
        <v>4</v>
      </c>
      <c r="AS63" s="2" t="n">
        <v>4</v>
      </c>
      <c r="AT63" s="2" t="n">
        <v>4</v>
      </c>
      <c r="AU63" s="2" t="n">
        <v>5</v>
      </c>
      <c r="AV63" s="2" t="n">
        <f aca="false">SUM(AR63:AU63)/4</f>
        <v>4.25</v>
      </c>
      <c r="AW63" s="2" t="n">
        <v>5</v>
      </c>
      <c r="AX63" s="2" t="n">
        <v>5</v>
      </c>
      <c r="AY63" s="2" t="n">
        <v>5</v>
      </c>
      <c r="AZ63" s="2" t="n">
        <v>5</v>
      </c>
      <c r="BA63" s="2" t="n">
        <f aca="false">SUM(AW63:AZ63)/4</f>
        <v>5</v>
      </c>
      <c r="BB63" s="2" t="n">
        <v>2</v>
      </c>
      <c r="BC63" s="2" t="n">
        <v>4</v>
      </c>
      <c r="BD63" s="2" t="n">
        <v>5</v>
      </c>
      <c r="BE63" s="2" t="n">
        <v>5</v>
      </c>
      <c r="BF63" s="0" t="n">
        <f aca="false">SUM(BB63:BE63)/4</f>
        <v>4</v>
      </c>
    </row>
    <row r="64" customFormat="false" ht="15" hidden="false" customHeight="false" outlineLevel="0" collapsed="false">
      <c r="A64" s="2" t="n">
        <v>5</v>
      </c>
      <c r="B64" s="2" t="n">
        <v>5</v>
      </c>
      <c r="C64" s="2" t="n">
        <v>5</v>
      </c>
      <c r="D64" s="2" t="n">
        <v>5</v>
      </c>
      <c r="E64" s="2" t="n">
        <f aca="false">SUM(A64:D64)/4</f>
        <v>5</v>
      </c>
      <c r="F64" s="2" t="n">
        <v>5</v>
      </c>
      <c r="G64" s="2" t="n">
        <v>5</v>
      </c>
      <c r="H64" s="2" t="n">
        <v>5</v>
      </c>
      <c r="I64" s="2" t="n">
        <v>4</v>
      </c>
      <c r="J64" s="2" t="n">
        <f aca="false">SUM(F64:I64)/4</f>
        <v>4.75</v>
      </c>
      <c r="K64" s="2" t="n">
        <v>5</v>
      </c>
      <c r="L64" s="2" t="n">
        <v>4</v>
      </c>
      <c r="M64" s="2" t="n">
        <v>2</v>
      </c>
      <c r="N64" s="2" t="n">
        <v>1</v>
      </c>
      <c r="O64" s="2" t="n">
        <f aca="false">SUM(K64:N64)/4</f>
        <v>3</v>
      </c>
      <c r="P64" s="2" t="n">
        <v>4</v>
      </c>
      <c r="Q64" s="2" t="n">
        <v>3</v>
      </c>
      <c r="R64" s="2" t="n">
        <v>5</v>
      </c>
      <c r="S64" s="2" t="n">
        <v>5</v>
      </c>
      <c r="T64" s="2" t="n">
        <f aca="false">SUM(P64:S64)/4</f>
        <v>4.25</v>
      </c>
      <c r="U64" s="2" t="n">
        <v>1</v>
      </c>
      <c r="V64" s="2" t="n">
        <v>4</v>
      </c>
      <c r="W64" s="2" t="n">
        <f aca="false">SUM(U64:V64)/2</f>
        <v>2.5</v>
      </c>
      <c r="X64" s="2" t="n">
        <v>3</v>
      </c>
      <c r="Y64" s="2" t="n">
        <v>1</v>
      </c>
      <c r="Z64" s="2" t="n">
        <v>4</v>
      </c>
      <c r="AA64" s="2" t="n">
        <v>5</v>
      </c>
      <c r="AB64" s="2" t="n">
        <f aca="false">SUM(X64:AA64)/4</f>
        <v>3.25</v>
      </c>
      <c r="AC64" s="2" t="n">
        <v>4</v>
      </c>
      <c r="AD64" s="2" t="n">
        <v>5</v>
      </c>
      <c r="AE64" s="2" t="n">
        <v>1</v>
      </c>
      <c r="AF64" s="2" t="n">
        <v>2</v>
      </c>
      <c r="AG64" s="2" t="n">
        <f aca="false">SUM(AC64:AF64)/4</f>
        <v>3</v>
      </c>
      <c r="AH64" s="2" t="n">
        <v>1</v>
      </c>
      <c r="AI64" s="2" t="n">
        <v>1</v>
      </c>
      <c r="AJ64" s="2" t="n">
        <v>4</v>
      </c>
      <c r="AK64" s="2" t="n">
        <v>2</v>
      </c>
      <c r="AL64" s="2" t="n">
        <f aca="false">SUM(AH64:AK64)/4</f>
        <v>2</v>
      </c>
      <c r="AM64" s="2" t="n">
        <v>4</v>
      </c>
      <c r="AN64" s="2" t="n">
        <v>5</v>
      </c>
      <c r="AO64" s="2" t="n">
        <v>1</v>
      </c>
      <c r="AP64" s="2" t="n">
        <v>5</v>
      </c>
      <c r="AQ64" s="2" t="n">
        <f aca="false">SUM(AM64:AP64)/4</f>
        <v>3.75</v>
      </c>
      <c r="AR64" s="2" t="n">
        <v>5</v>
      </c>
      <c r="AS64" s="2" t="n">
        <v>5</v>
      </c>
      <c r="AT64" s="2" t="n">
        <v>4</v>
      </c>
      <c r="AU64" s="2" t="n">
        <v>5</v>
      </c>
      <c r="AV64" s="2" t="n">
        <f aca="false">SUM(AR64:AU64)/4</f>
        <v>4.75</v>
      </c>
      <c r="AW64" s="2" t="n">
        <v>5</v>
      </c>
      <c r="AX64" s="2" t="n">
        <v>5</v>
      </c>
      <c r="AY64" s="2" t="n">
        <v>5</v>
      </c>
      <c r="AZ64" s="2" t="n">
        <v>3</v>
      </c>
      <c r="BA64" s="2" t="n">
        <f aca="false">SUM(AW64:AZ64)/4</f>
        <v>4.5</v>
      </c>
      <c r="BB64" s="2" t="n">
        <v>2</v>
      </c>
      <c r="BC64" s="2" t="n">
        <v>2</v>
      </c>
      <c r="BD64" s="2" t="n">
        <v>4</v>
      </c>
      <c r="BE64" s="2" t="n">
        <v>1</v>
      </c>
      <c r="BF64" s="0" t="n">
        <f aca="false">SUM(BB64:BE64)/4</f>
        <v>2.25</v>
      </c>
    </row>
    <row r="65" customFormat="false" ht="15" hidden="false" customHeight="false" outlineLevel="0" collapsed="false">
      <c r="A65" s="2" t="n">
        <v>5</v>
      </c>
      <c r="B65" s="2" t="n">
        <v>4</v>
      </c>
      <c r="C65" s="2" t="n">
        <v>4</v>
      </c>
      <c r="D65" s="2" t="n">
        <v>4</v>
      </c>
      <c r="E65" s="2" t="n">
        <f aca="false">SUM(A65:D65)/4</f>
        <v>4.25</v>
      </c>
      <c r="F65" s="2" t="n">
        <v>4</v>
      </c>
      <c r="G65" s="2" t="n">
        <v>4</v>
      </c>
      <c r="H65" s="2" t="n">
        <v>1</v>
      </c>
      <c r="I65" s="2" t="n">
        <v>2</v>
      </c>
      <c r="J65" s="2" t="n">
        <f aca="false">SUM(F65:I65)/4</f>
        <v>2.75</v>
      </c>
      <c r="K65" s="2" t="n">
        <v>4</v>
      </c>
      <c r="L65" s="2" t="n">
        <v>3</v>
      </c>
      <c r="M65" s="2" t="n">
        <v>2</v>
      </c>
      <c r="N65" s="2" t="n">
        <v>2</v>
      </c>
      <c r="O65" s="2" t="n">
        <f aca="false">SUM(K65:N65)/4</f>
        <v>2.75</v>
      </c>
      <c r="P65" s="2" t="n">
        <v>2</v>
      </c>
      <c r="Q65" s="2" t="n">
        <v>2</v>
      </c>
      <c r="R65" s="2" t="n">
        <v>3</v>
      </c>
      <c r="S65" s="2" t="n">
        <v>2</v>
      </c>
      <c r="T65" s="2" t="n">
        <f aca="false">SUM(P65:S65)/4</f>
        <v>2.25</v>
      </c>
      <c r="U65" s="2" t="n">
        <v>1</v>
      </c>
      <c r="V65" s="2" t="n">
        <v>3</v>
      </c>
      <c r="W65" s="2" t="n">
        <f aca="false">SUM(U65:V65)/2</f>
        <v>2</v>
      </c>
      <c r="X65" s="2" t="n">
        <v>3</v>
      </c>
      <c r="Y65" s="2" t="n">
        <v>2</v>
      </c>
      <c r="Z65" s="2" t="n">
        <v>3</v>
      </c>
      <c r="AA65" s="2" t="n">
        <v>4</v>
      </c>
      <c r="AB65" s="2" t="n">
        <f aca="false">SUM(X65:AA65)/4</f>
        <v>3</v>
      </c>
      <c r="AC65" s="2" t="n">
        <v>2</v>
      </c>
      <c r="AD65" s="2" t="n">
        <v>4</v>
      </c>
      <c r="AE65" s="2" t="n">
        <v>1</v>
      </c>
      <c r="AF65" s="2" t="n">
        <v>4</v>
      </c>
      <c r="AG65" s="2" t="n">
        <f aca="false">SUM(AC65:AF65)/4</f>
        <v>2.75</v>
      </c>
      <c r="AH65" s="2" t="n">
        <v>2</v>
      </c>
      <c r="AI65" s="2" t="n">
        <v>2</v>
      </c>
      <c r="AJ65" s="2" t="n">
        <v>1</v>
      </c>
      <c r="AK65" s="2" t="n">
        <v>1</v>
      </c>
      <c r="AL65" s="2" t="n">
        <f aca="false">SUM(AH65:AK65)/4</f>
        <v>1.5</v>
      </c>
      <c r="AM65" s="2" t="n">
        <v>2</v>
      </c>
      <c r="AN65" s="2" t="n">
        <v>4</v>
      </c>
      <c r="AO65" s="2" t="n">
        <v>2</v>
      </c>
      <c r="AP65" s="2" t="n">
        <v>3</v>
      </c>
      <c r="AQ65" s="2" t="n">
        <f aca="false">SUM(AM65:AP65)/4</f>
        <v>2.75</v>
      </c>
      <c r="AR65" s="2" t="n">
        <v>3</v>
      </c>
      <c r="AS65" s="2" t="n">
        <v>1</v>
      </c>
      <c r="AT65" s="2" t="n">
        <v>1</v>
      </c>
      <c r="AU65" s="2" t="n">
        <v>3</v>
      </c>
      <c r="AV65" s="2" t="n">
        <f aca="false">SUM(AR65:AU65)/4</f>
        <v>2</v>
      </c>
      <c r="AW65" s="2" t="n">
        <v>4</v>
      </c>
      <c r="AX65" s="2" t="n">
        <v>4</v>
      </c>
      <c r="AY65" s="2" t="n">
        <v>3</v>
      </c>
      <c r="AZ65" s="2" t="n">
        <v>1</v>
      </c>
      <c r="BA65" s="2" t="n">
        <f aca="false">SUM(AW65:AZ65)/4</f>
        <v>3</v>
      </c>
      <c r="BB65" s="2" t="n">
        <v>3</v>
      </c>
      <c r="BC65" s="2" t="n">
        <v>4</v>
      </c>
      <c r="BD65" s="2" t="n">
        <v>4</v>
      </c>
      <c r="BE65" s="2" t="n">
        <v>2</v>
      </c>
      <c r="BF65" s="0" t="n">
        <f aca="false">SUM(BB65:BE65)/4</f>
        <v>3.25</v>
      </c>
    </row>
    <row r="66" customFormat="false" ht="15" hidden="false" customHeight="false" outlineLevel="0" collapsed="false">
      <c r="A66" s="2" t="n">
        <v>1</v>
      </c>
      <c r="B66" s="2" t="n">
        <v>3</v>
      </c>
      <c r="C66" s="2" t="n">
        <v>2</v>
      </c>
      <c r="D66" s="2" t="n">
        <v>2</v>
      </c>
      <c r="E66" s="2" t="n">
        <f aca="false">SUM(A66:D66)/4</f>
        <v>2</v>
      </c>
      <c r="F66" s="2" t="n">
        <v>3</v>
      </c>
      <c r="G66" s="2" t="n">
        <v>2</v>
      </c>
      <c r="H66" s="2" t="n">
        <v>3</v>
      </c>
      <c r="I66" s="2" t="n">
        <v>4</v>
      </c>
      <c r="J66" s="2" t="n">
        <f aca="false">SUM(F66:I66)/4</f>
        <v>3</v>
      </c>
      <c r="K66" s="2" t="n">
        <v>5</v>
      </c>
      <c r="L66" s="2" t="n">
        <v>5</v>
      </c>
      <c r="M66" s="2" t="n">
        <v>4</v>
      </c>
      <c r="N66" s="2" t="n">
        <v>5</v>
      </c>
      <c r="O66" s="2" t="n">
        <f aca="false">SUM(K66:N66)/4</f>
        <v>4.75</v>
      </c>
      <c r="P66" s="2" t="n">
        <v>4</v>
      </c>
      <c r="Q66" s="2" t="n">
        <v>4</v>
      </c>
      <c r="R66" s="2" t="n">
        <v>4</v>
      </c>
      <c r="S66" s="2" t="n">
        <v>4</v>
      </c>
      <c r="T66" s="2" t="n">
        <f aca="false">SUM(P66:S66)/4</f>
        <v>4</v>
      </c>
      <c r="U66" s="2" t="n">
        <v>4</v>
      </c>
      <c r="V66" s="2" t="n">
        <v>4</v>
      </c>
      <c r="W66" s="2" t="n">
        <f aca="false">SUM(U66:V66)/2</f>
        <v>4</v>
      </c>
      <c r="X66" s="2" t="n">
        <v>1</v>
      </c>
      <c r="Y66" s="2" t="n">
        <v>3</v>
      </c>
      <c r="Z66" s="2" t="n">
        <v>2</v>
      </c>
      <c r="AA66" s="2" t="n">
        <v>2</v>
      </c>
      <c r="AB66" s="2" t="n">
        <f aca="false">SUM(X66:AA66)/4</f>
        <v>2</v>
      </c>
      <c r="AC66" s="2" t="n">
        <v>4</v>
      </c>
      <c r="AD66" s="2" t="n">
        <v>3</v>
      </c>
      <c r="AE66" s="2" t="n">
        <v>4</v>
      </c>
      <c r="AF66" s="2" t="n">
        <v>2</v>
      </c>
      <c r="AG66" s="2" t="n">
        <f aca="false">SUM(AC66:AF66)/4</f>
        <v>3.25</v>
      </c>
      <c r="AH66" s="2" t="n">
        <v>4</v>
      </c>
      <c r="AI66" s="2" t="n">
        <v>4</v>
      </c>
      <c r="AJ66" s="2" t="n">
        <v>4</v>
      </c>
      <c r="AK66" s="2" t="n">
        <v>4</v>
      </c>
      <c r="AL66" s="2" t="n">
        <f aca="false">SUM(AH66:AK66)/4</f>
        <v>4</v>
      </c>
      <c r="AM66" s="2" t="n">
        <v>4</v>
      </c>
      <c r="AN66" s="2" t="n">
        <v>3</v>
      </c>
      <c r="AO66" s="2" t="n">
        <v>3</v>
      </c>
      <c r="AP66" s="2" t="n">
        <v>4</v>
      </c>
      <c r="AQ66" s="2" t="n">
        <f aca="false">SUM(AM66:AP66)/4</f>
        <v>3.5</v>
      </c>
      <c r="AR66" s="2" t="n">
        <v>4</v>
      </c>
      <c r="AS66" s="2" t="n">
        <v>4</v>
      </c>
      <c r="AT66" s="2" t="n">
        <v>4</v>
      </c>
      <c r="AU66" s="2" t="n">
        <v>5</v>
      </c>
      <c r="AV66" s="2" t="n">
        <f aca="false">SUM(AR66:AU66)/4</f>
        <v>4.25</v>
      </c>
      <c r="AW66" s="2" t="n">
        <v>4</v>
      </c>
      <c r="AX66" s="2" t="n">
        <v>5</v>
      </c>
      <c r="AY66" s="2" t="n">
        <v>3</v>
      </c>
      <c r="AZ66" s="2" t="n">
        <v>4</v>
      </c>
      <c r="BA66" s="2" t="n">
        <f aca="false">SUM(AW66:AZ66)/4</f>
        <v>4</v>
      </c>
      <c r="BB66" s="2" t="n">
        <v>3</v>
      </c>
      <c r="BC66" s="2" t="n">
        <v>3</v>
      </c>
      <c r="BD66" s="2" t="n">
        <v>5</v>
      </c>
      <c r="BE66" s="2" t="n">
        <v>5</v>
      </c>
      <c r="BF66" s="0" t="n">
        <f aca="false">SUM(BB66:BE66)/4</f>
        <v>4</v>
      </c>
    </row>
    <row r="67" customFormat="false" ht="15" hidden="false" customHeight="false" outlineLevel="0" collapsed="false">
      <c r="A67" s="2" t="n">
        <v>1</v>
      </c>
      <c r="B67" s="2" t="n">
        <v>1</v>
      </c>
      <c r="C67" s="2" t="n">
        <v>1</v>
      </c>
      <c r="D67" s="2" t="n">
        <v>1</v>
      </c>
      <c r="E67" s="2" t="n">
        <f aca="false">SUM(A67:D67)/4</f>
        <v>1</v>
      </c>
      <c r="F67" s="2" t="n">
        <v>1</v>
      </c>
      <c r="G67" s="2" t="n">
        <v>1</v>
      </c>
      <c r="H67" s="2" t="n">
        <v>1</v>
      </c>
      <c r="I67" s="2" t="n">
        <v>4</v>
      </c>
      <c r="J67" s="2" t="n">
        <f aca="false">SUM(F67:I67)/4</f>
        <v>1.75</v>
      </c>
      <c r="K67" s="2" t="n">
        <v>5</v>
      </c>
      <c r="L67" s="2" t="n">
        <v>5</v>
      </c>
      <c r="M67" s="2" t="n">
        <v>3</v>
      </c>
      <c r="N67" s="2" t="n">
        <v>2</v>
      </c>
      <c r="O67" s="2" t="n">
        <f aca="false">SUM(K67:N67)/4</f>
        <v>3.75</v>
      </c>
      <c r="P67" s="2" t="n">
        <v>5</v>
      </c>
      <c r="Q67" s="2" t="n">
        <v>3</v>
      </c>
      <c r="R67" s="2" t="n">
        <v>5</v>
      </c>
      <c r="S67" s="2" t="n">
        <v>5</v>
      </c>
      <c r="T67" s="2" t="n">
        <f aca="false">SUM(P67:S67)/4</f>
        <v>4.5</v>
      </c>
      <c r="U67" s="2" t="n">
        <v>4</v>
      </c>
      <c r="V67" s="2" t="n">
        <v>5</v>
      </c>
      <c r="W67" s="2" t="n">
        <f aca="false">SUM(U67:V67)/2</f>
        <v>4.5</v>
      </c>
      <c r="X67" s="2" t="n">
        <v>1</v>
      </c>
      <c r="Y67" s="2" t="n">
        <v>1</v>
      </c>
      <c r="Z67" s="2" t="n">
        <v>3</v>
      </c>
      <c r="AA67" s="53" t="n">
        <v>1</v>
      </c>
      <c r="AB67" s="2" t="n">
        <f aca="false">SUM(X67:AA67)/4</f>
        <v>1.5</v>
      </c>
      <c r="AC67" s="2" t="n">
        <v>1</v>
      </c>
      <c r="AD67" s="2" t="n">
        <v>1</v>
      </c>
      <c r="AE67" s="2" t="n">
        <v>1</v>
      </c>
      <c r="AF67" s="2" t="n">
        <v>1</v>
      </c>
      <c r="AG67" s="2" t="n">
        <f aca="false">SUM(AC67:AF67)/4</f>
        <v>1</v>
      </c>
      <c r="AH67" s="2" t="n">
        <v>5</v>
      </c>
      <c r="AI67" s="2" t="n">
        <v>5</v>
      </c>
      <c r="AJ67" s="2" t="n">
        <v>5</v>
      </c>
      <c r="AK67" s="2" t="n">
        <v>5</v>
      </c>
      <c r="AL67" s="2" t="n">
        <f aca="false">SUM(AH67:AK67)/4</f>
        <v>5</v>
      </c>
      <c r="AM67" s="2" t="n">
        <v>2</v>
      </c>
      <c r="AN67" s="2" t="n">
        <v>4</v>
      </c>
      <c r="AO67" s="2" t="n">
        <v>3</v>
      </c>
      <c r="AP67" s="2" t="n">
        <v>4</v>
      </c>
      <c r="AQ67" s="2" t="n">
        <f aca="false">SUM(AM67:AP67)/4</f>
        <v>3.25</v>
      </c>
      <c r="AR67" s="2" t="n">
        <v>5</v>
      </c>
      <c r="AS67" s="2" t="n">
        <v>5</v>
      </c>
      <c r="AT67" s="2" t="n">
        <v>5</v>
      </c>
      <c r="AU67" s="2" t="n">
        <v>5</v>
      </c>
      <c r="AV67" s="2" t="n">
        <f aca="false">SUM(AR67:AU67)/4</f>
        <v>5</v>
      </c>
      <c r="AW67" s="2" t="n">
        <v>5</v>
      </c>
      <c r="AX67" s="2" t="n">
        <v>4</v>
      </c>
      <c r="AY67" s="2" t="n">
        <v>3</v>
      </c>
      <c r="AZ67" s="2" t="n">
        <v>3</v>
      </c>
      <c r="BA67" s="2" t="n">
        <f aca="false">SUM(AW67:AZ67)/4</f>
        <v>3.75</v>
      </c>
      <c r="BB67" s="2" t="n">
        <v>2</v>
      </c>
      <c r="BC67" s="2" t="n">
        <v>2</v>
      </c>
      <c r="BD67" s="2" t="n">
        <v>5</v>
      </c>
      <c r="BE67" s="2" t="n">
        <v>5</v>
      </c>
      <c r="BF67" s="0" t="n">
        <f aca="false">SUM(BB67:BE67)/4</f>
        <v>3.5</v>
      </c>
    </row>
    <row r="68" customFormat="false" ht="15" hidden="false" customHeight="false" outlineLevel="0" collapsed="false">
      <c r="A68" s="2" t="n">
        <v>4</v>
      </c>
      <c r="B68" s="2" t="n">
        <v>5</v>
      </c>
      <c r="C68" s="2" t="n">
        <v>5</v>
      </c>
      <c r="D68" s="2" t="n">
        <v>4</v>
      </c>
      <c r="E68" s="2" t="n">
        <f aca="false">SUM(A68:D68)/4</f>
        <v>4.5</v>
      </c>
      <c r="F68" s="2" t="n">
        <v>4</v>
      </c>
      <c r="G68" s="2" t="n">
        <v>4</v>
      </c>
      <c r="H68" s="2" t="n">
        <v>3</v>
      </c>
      <c r="I68" s="2" t="n">
        <v>3</v>
      </c>
      <c r="J68" s="2" t="n">
        <f aca="false">SUM(F68:I68)/4</f>
        <v>3.5</v>
      </c>
      <c r="K68" s="2" t="n">
        <v>4</v>
      </c>
      <c r="L68" s="2" t="n">
        <v>3</v>
      </c>
      <c r="M68" s="2" t="n">
        <v>2</v>
      </c>
      <c r="N68" s="2" t="n">
        <v>3</v>
      </c>
      <c r="O68" s="2" t="n">
        <f aca="false">SUM(K68:N68)/4</f>
        <v>3</v>
      </c>
      <c r="P68" s="2" t="n">
        <v>2</v>
      </c>
      <c r="Q68" s="2" t="n">
        <v>2</v>
      </c>
      <c r="R68" s="2" t="n">
        <v>4</v>
      </c>
      <c r="S68" s="2" t="n">
        <v>3</v>
      </c>
      <c r="T68" s="2" t="n">
        <f aca="false">SUM(P68:S68)/4</f>
        <v>2.75</v>
      </c>
      <c r="U68" s="2" t="n">
        <v>3</v>
      </c>
      <c r="V68" s="2" t="n">
        <v>3</v>
      </c>
      <c r="W68" s="2" t="n">
        <f aca="false">SUM(U68:V68)/2</f>
        <v>3</v>
      </c>
      <c r="X68" s="2" t="n">
        <v>3</v>
      </c>
      <c r="Y68" s="2" t="n">
        <v>3</v>
      </c>
      <c r="Z68" s="2" t="n">
        <v>3</v>
      </c>
      <c r="AA68" s="2" t="n">
        <v>5</v>
      </c>
      <c r="AB68" s="2" t="n">
        <f aca="false">SUM(X68:AA68)/4</f>
        <v>3.5</v>
      </c>
      <c r="AC68" s="2" t="n">
        <v>1</v>
      </c>
      <c r="AD68" s="2" t="n">
        <v>4</v>
      </c>
      <c r="AE68" s="2" t="n">
        <v>1</v>
      </c>
      <c r="AF68" s="2" t="n">
        <v>3</v>
      </c>
      <c r="AG68" s="2" t="n">
        <f aca="false">SUM(AC68:AF68)/4</f>
        <v>2.25</v>
      </c>
      <c r="AH68" s="2" t="n">
        <v>1</v>
      </c>
      <c r="AI68" s="2" t="n">
        <v>1</v>
      </c>
      <c r="AJ68" s="2" t="n">
        <v>2</v>
      </c>
      <c r="AK68" s="2" t="n">
        <v>2</v>
      </c>
      <c r="AL68" s="2" t="n">
        <f aca="false">SUM(AH68:AK68)/4</f>
        <v>1.5</v>
      </c>
      <c r="AM68" s="2" t="n">
        <v>3</v>
      </c>
      <c r="AN68" s="2" t="n">
        <v>4</v>
      </c>
      <c r="AO68" s="2" t="n">
        <v>3</v>
      </c>
      <c r="AP68" s="2" t="n">
        <v>4</v>
      </c>
      <c r="AQ68" s="2" t="n">
        <f aca="false">SUM(AM68:AP68)/4</f>
        <v>3.5</v>
      </c>
      <c r="AR68" s="2" t="n">
        <v>3</v>
      </c>
      <c r="AS68" s="2" t="n">
        <v>3</v>
      </c>
      <c r="AT68" s="2" t="n">
        <v>3</v>
      </c>
      <c r="AU68" s="2" t="n">
        <v>5</v>
      </c>
      <c r="AV68" s="2" t="n">
        <f aca="false">SUM(AR68:AU68)/4</f>
        <v>3.5</v>
      </c>
      <c r="AW68" s="2" t="n">
        <v>5</v>
      </c>
      <c r="AX68" s="2" t="n">
        <v>4</v>
      </c>
      <c r="AY68" s="2" t="n">
        <v>4</v>
      </c>
      <c r="AZ68" s="2" t="n">
        <v>3</v>
      </c>
      <c r="BA68" s="2" t="n">
        <f aca="false">SUM(AW68:AZ68)/4</f>
        <v>4</v>
      </c>
      <c r="BB68" s="2" t="n">
        <v>2</v>
      </c>
      <c r="BC68" s="2" t="n">
        <v>3</v>
      </c>
      <c r="BD68" s="2" t="n">
        <v>4</v>
      </c>
      <c r="BE68" s="2" t="n">
        <v>3</v>
      </c>
      <c r="BF68" s="0" t="n">
        <f aca="false">SUM(BB68:BE68)/4</f>
        <v>3</v>
      </c>
    </row>
    <row r="69" customFormat="false" ht="15" hidden="false" customHeight="false" outlineLevel="0" collapsed="false">
      <c r="A69" s="2" t="n">
        <v>2</v>
      </c>
      <c r="B69" s="2" t="n">
        <v>4</v>
      </c>
      <c r="C69" s="2" t="n">
        <v>1</v>
      </c>
      <c r="D69" s="2" t="n">
        <v>5</v>
      </c>
      <c r="E69" s="2" t="n">
        <f aca="false">SUM(A69:D69)/4</f>
        <v>3</v>
      </c>
      <c r="F69" s="2" t="n">
        <v>3</v>
      </c>
      <c r="G69" s="2" t="n">
        <v>2</v>
      </c>
      <c r="H69" s="2" t="n">
        <v>2</v>
      </c>
      <c r="I69" s="2" t="n">
        <v>5</v>
      </c>
      <c r="J69" s="2" t="n">
        <f aca="false">SUM(F69:I69)/4</f>
        <v>3</v>
      </c>
      <c r="K69" s="2" t="n">
        <v>4</v>
      </c>
      <c r="L69" s="2" t="n">
        <v>4</v>
      </c>
      <c r="M69" s="2" t="n">
        <v>4</v>
      </c>
      <c r="N69" s="2" t="n">
        <v>2</v>
      </c>
      <c r="O69" s="2" t="n">
        <f aca="false">SUM(K69:N69)/4</f>
        <v>3.5</v>
      </c>
      <c r="P69" s="2" t="n">
        <v>2</v>
      </c>
      <c r="Q69" s="2" t="n">
        <v>2</v>
      </c>
      <c r="R69" s="2" t="n">
        <v>4</v>
      </c>
      <c r="S69" s="2" t="n">
        <v>4</v>
      </c>
      <c r="T69" s="2" t="n">
        <f aca="false">SUM(P69:S69)/4</f>
        <v>3</v>
      </c>
      <c r="U69" s="2" t="n">
        <v>2</v>
      </c>
      <c r="V69" s="2" t="n">
        <v>4</v>
      </c>
      <c r="W69" s="2" t="n">
        <f aca="false">SUM(U69:V69)/2</f>
        <v>3</v>
      </c>
      <c r="X69" s="2" t="n">
        <v>2</v>
      </c>
      <c r="Y69" s="2" t="n">
        <v>4</v>
      </c>
      <c r="Z69" s="2" t="n">
        <v>2</v>
      </c>
      <c r="AA69" s="2" t="n">
        <v>2</v>
      </c>
      <c r="AB69" s="2" t="n">
        <f aca="false">SUM(X69:AA69)/4</f>
        <v>2.5</v>
      </c>
      <c r="AC69" s="2" t="n">
        <v>4</v>
      </c>
      <c r="AD69" s="2" t="n">
        <v>2</v>
      </c>
      <c r="AE69" s="2" t="n">
        <v>4</v>
      </c>
      <c r="AF69" s="2" t="n">
        <v>3</v>
      </c>
      <c r="AG69" s="2" t="n">
        <f aca="false">SUM(AC69:AF69)/4</f>
        <v>3.25</v>
      </c>
      <c r="AH69" s="2" t="n">
        <v>4</v>
      </c>
      <c r="AI69" s="2" t="n">
        <v>2</v>
      </c>
      <c r="AJ69" s="2" t="n">
        <v>1</v>
      </c>
      <c r="AK69" s="2" t="n">
        <v>1</v>
      </c>
      <c r="AL69" s="2" t="n">
        <f aca="false">SUM(AH69:AK69)/4</f>
        <v>2</v>
      </c>
      <c r="AM69" s="2" t="n">
        <v>2</v>
      </c>
      <c r="AN69" s="2" t="n">
        <v>4</v>
      </c>
      <c r="AO69" s="2" t="n">
        <v>2</v>
      </c>
      <c r="AP69" s="2" t="n">
        <v>2</v>
      </c>
      <c r="AQ69" s="2" t="n">
        <f aca="false">SUM(AM69:AP69)/4</f>
        <v>2.5</v>
      </c>
      <c r="AR69" s="2" t="n">
        <v>4</v>
      </c>
      <c r="AS69" s="2" t="n">
        <v>4</v>
      </c>
      <c r="AT69" s="2" t="n">
        <v>4</v>
      </c>
      <c r="AU69" s="2" t="n">
        <v>4</v>
      </c>
      <c r="AV69" s="2" t="n">
        <f aca="false">SUM(AR69:AU69)/4</f>
        <v>4</v>
      </c>
      <c r="AW69" s="2" t="n">
        <v>4</v>
      </c>
      <c r="AX69" s="2" t="n">
        <v>5</v>
      </c>
      <c r="AY69" s="2" t="n">
        <v>4</v>
      </c>
      <c r="AZ69" s="2" t="n">
        <v>4</v>
      </c>
      <c r="BA69" s="2" t="n">
        <f aca="false">SUM(AW69:AZ69)/4</f>
        <v>4.25</v>
      </c>
      <c r="BB69" s="2" t="n">
        <v>4</v>
      </c>
      <c r="BC69" s="2" t="n">
        <v>3</v>
      </c>
      <c r="BD69" s="2" t="n">
        <v>4</v>
      </c>
      <c r="BE69" s="2" t="n">
        <v>2</v>
      </c>
      <c r="BF69" s="0" t="n">
        <f aca="false">SUM(BB69:BE69)/4</f>
        <v>3.25</v>
      </c>
    </row>
    <row r="70" customFormat="false" ht="15" hidden="false" customHeight="false" outlineLevel="0" collapsed="false">
      <c r="A70" s="2" t="n">
        <v>2</v>
      </c>
      <c r="B70" s="2" t="n">
        <v>2</v>
      </c>
      <c r="C70" s="2" t="n">
        <v>5</v>
      </c>
      <c r="D70" s="2" t="n">
        <v>2</v>
      </c>
      <c r="E70" s="2" t="n">
        <f aca="false">SUM(A70:D70)/4</f>
        <v>2.75</v>
      </c>
      <c r="F70" s="2" t="n">
        <v>2</v>
      </c>
      <c r="G70" s="2" t="n">
        <v>4</v>
      </c>
      <c r="H70" s="2" t="n">
        <v>1</v>
      </c>
      <c r="I70" s="2" t="n">
        <v>5</v>
      </c>
      <c r="J70" s="2" t="n">
        <f aca="false">SUM(F70:I70)/4</f>
        <v>3</v>
      </c>
      <c r="K70" s="2" t="n">
        <v>5</v>
      </c>
      <c r="L70" s="2" t="n">
        <v>4</v>
      </c>
      <c r="M70" s="2" t="n">
        <v>3</v>
      </c>
      <c r="N70" s="2" t="n">
        <v>2</v>
      </c>
      <c r="O70" s="2" t="n">
        <f aca="false">SUM(K70:N70)/4</f>
        <v>3.5</v>
      </c>
      <c r="P70" s="2" t="n">
        <v>4</v>
      </c>
      <c r="Q70" s="2" t="n">
        <v>4</v>
      </c>
      <c r="R70" s="2" t="n">
        <v>4</v>
      </c>
      <c r="S70" s="2" t="n">
        <v>5</v>
      </c>
      <c r="T70" s="2" t="n">
        <f aca="false">SUM(P70:S70)/4</f>
        <v>4.25</v>
      </c>
      <c r="U70" s="2" t="n">
        <v>3</v>
      </c>
      <c r="V70" s="2" t="n">
        <v>5</v>
      </c>
      <c r="W70" s="2" t="n">
        <f aca="false">SUM(U70:V70)/2</f>
        <v>4</v>
      </c>
      <c r="X70" s="2" t="n">
        <v>4</v>
      </c>
      <c r="Y70" s="2" t="n">
        <v>1</v>
      </c>
      <c r="Z70" s="2" t="n">
        <v>5</v>
      </c>
      <c r="AA70" s="53" t="n">
        <v>1</v>
      </c>
      <c r="AB70" s="2" t="n">
        <f aca="false">SUM(X70:AA70)/4</f>
        <v>2.75</v>
      </c>
      <c r="AC70" s="2" t="n">
        <v>4</v>
      </c>
      <c r="AD70" s="2" t="n">
        <v>4</v>
      </c>
      <c r="AE70" s="2" t="n">
        <v>3</v>
      </c>
      <c r="AF70" s="2" t="n">
        <v>2</v>
      </c>
      <c r="AG70" s="2" t="n">
        <f aca="false">SUM(AC70:AF70)/4</f>
        <v>3.25</v>
      </c>
      <c r="AH70" s="2" t="n">
        <v>4</v>
      </c>
      <c r="AI70" s="2" t="n">
        <v>2</v>
      </c>
      <c r="AJ70" s="2" t="n">
        <v>2</v>
      </c>
      <c r="AK70" s="2" t="n">
        <v>4</v>
      </c>
      <c r="AL70" s="2" t="n">
        <f aca="false">SUM(AH70:AK70)/4</f>
        <v>3</v>
      </c>
      <c r="AM70" s="2" t="n">
        <v>4</v>
      </c>
      <c r="AN70" s="2" t="n">
        <v>1</v>
      </c>
      <c r="AO70" s="2" t="n">
        <v>3</v>
      </c>
      <c r="AP70" s="2" t="n">
        <v>3</v>
      </c>
      <c r="AQ70" s="2" t="n">
        <f aca="false">SUM(AM70:AP70)/4</f>
        <v>2.75</v>
      </c>
      <c r="AR70" s="2" t="n">
        <v>5</v>
      </c>
      <c r="AS70" s="2" t="n">
        <v>5</v>
      </c>
      <c r="AT70" s="2" t="n">
        <v>1</v>
      </c>
      <c r="AU70" s="2" t="n">
        <v>5</v>
      </c>
      <c r="AV70" s="2" t="n">
        <f aca="false">SUM(AR70:AU70)/4</f>
        <v>4</v>
      </c>
      <c r="AW70" s="2" t="n">
        <v>5</v>
      </c>
      <c r="AX70" s="2" t="n">
        <v>5</v>
      </c>
      <c r="AY70" s="2" t="n">
        <v>3</v>
      </c>
      <c r="AZ70" s="2" t="n">
        <v>3</v>
      </c>
      <c r="BA70" s="2" t="n">
        <f aca="false">SUM(AW70:AZ70)/4</f>
        <v>4</v>
      </c>
      <c r="BB70" s="2" t="n">
        <v>2</v>
      </c>
      <c r="BC70" s="2" t="n">
        <v>5</v>
      </c>
      <c r="BD70" s="2" t="n">
        <v>5</v>
      </c>
      <c r="BE70" s="2" t="n">
        <v>5</v>
      </c>
      <c r="BF70" s="0" t="n">
        <f aca="false">SUM(BB70:BE70)/4</f>
        <v>4.25</v>
      </c>
    </row>
    <row r="71" customFormat="false" ht="15" hidden="false" customHeight="false" outlineLevel="0" collapsed="false">
      <c r="A71" s="2" t="n">
        <v>5</v>
      </c>
      <c r="B71" s="2" t="n">
        <v>1</v>
      </c>
      <c r="C71" s="2" t="n">
        <v>1</v>
      </c>
      <c r="D71" s="2" t="n">
        <v>3</v>
      </c>
      <c r="E71" s="2" t="n">
        <f aca="false">SUM(A71:D71)/4</f>
        <v>2.5</v>
      </c>
      <c r="F71" s="2" t="n">
        <v>2</v>
      </c>
      <c r="G71" s="2" t="n">
        <v>2</v>
      </c>
      <c r="H71" s="2" t="n">
        <v>1</v>
      </c>
      <c r="I71" s="2" t="n">
        <v>3</v>
      </c>
      <c r="J71" s="2" t="n">
        <f aca="false">SUM(F71:I71)/4</f>
        <v>2</v>
      </c>
      <c r="K71" s="2" t="n">
        <v>5</v>
      </c>
      <c r="L71" s="2" t="n">
        <v>4</v>
      </c>
      <c r="M71" s="2" t="n">
        <v>2</v>
      </c>
      <c r="N71" s="2" t="n">
        <v>1</v>
      </c>
      <c r="O71" s="2" t="n">
        <f aca="false">SUM(K71:N71)/4</f>
        <v>3</v>
      </c>
      <c r="P71" s="2" t="n">
        <v>5</v>
      </c>
      <c r="Q71" s="2" t="n">
        <v>4</v>
      </c>
      <c r="R71" s="2" t="n">
        <v>4</v>
      </c>
      <c r="S71" s="2" t="n">
        <v>4</v>
      </c>
      <c r="T71" s="2" t="n">
        <f aca="false">SUM(P71:S71)/4</f>
        <v>4.25</v>
      </c>
      <c r="U71" s="2" t="n">
        <v>3</v>
      </c>
      <c r="V71" s="2" t="n">
        <v>4</v>
      </c>
      <c r="W71" s="2" t="n">
        <f aca="false">SUM(U71:V71)/2</f>
        <v>3.5</v>
      </c>
      <c r="X71" s="2" t="n">
        <v>1</v>
      </c>
      <c r="Y71" s="2" t="n">
        <v>3</v>
      </c>
      <c r="Z71" s="2" t="n">
        <v>2</v>
      </c>
      <c r="AA71" s="2" t="n">
        <v>2</v>
      </c>
      <c r="AB71" s="2" t="n">
        <f aca="false">SUM(X71:AA71)/4</f>
        <v>2</v>
      </c>
      <c r="AC71" s="2" t="n">
        <v>4</v>
      </c>
      <c r="AD71" s="2" t="n">
        <v>4</v>
      </c>
      <c r="AE71" s="2" t="n">
        <v>2</v>
      </c>
      <c r="AF71" s="2" t="n">
        <v>2</v>
      </c>
      <c r="AG71" s="2" t="n">
        <f aca="false">SUM(AC71:AF71)/4</f>
        <v>3</v>
      </c>
      <c r="AH71" s="2" t="n">
        <v>3</v>
      </c>
      <c r="AI71" s="2" t="n">
        <v>1</v>
      </c>
      <c r="AJ71" s="2" t="n">
        <v>2</v>
      </c>
      <c r="AK71" s="2" t="n">
        <v>4</v>
      </c>
      <c r="AL71" s="2" t="n">
        <f aca="false">SUM(AH71:AK71)/4</f>
        <v>2.5</v>
      </c>
      <c r="AM71" s="2" t="n">
        <v>4</v>
      </c>
      <c r="AN71" s="2" t="n">
        <v>4</v>
      </c>
      <c r="AO71" s="2" t="n">
        <v>4</v>
      </c>
      <c r="AP71" s="2" t="n">
        <v>4</v>
      </c>
      <c r="AQ71" s="2" t="n">
        <f aca="false">SUM(AM71:AP71)/4</f>
        <v>4</v>
      </c>
      <c r="AR71" s="2" t="n">
        <v>4</v>
      </c>
      <c r="AS71" s="2" t="n">
        <v>4</v>
      </c>
      <c r="AT71" s="2" t="n">
        <v>4</v>
      </c>
      <c r="AU71" s="2" t="n">
        <v>4</v>
      </c>
      <c r="AV71" s="2" t="n">
        <f aca="false">SUM(AR71:AU71)/4</f>
        <v>4</v>
      </c>
      <c r="AW71" s="2" t="n">
        <v>4</v>
      </c>
      <c r="AX71" s="2" t="n">
        <v>4</v>
      </c>
      <c r="AY71" s="2" t="n">
        <v>4</v>
      </c>
      <c r="AZ71" s="2" t="n">
        <v>2</v>
      </c>
      <c r="BA71" s="2" t="n">
        <f aca="false">SUM(AW71:AZ71)/4</f>
        <v>3.5</v>
      </c>
      <c r="BB71" s="2" t="n">
        <v>3</v>
      </c>
      <c r="BC71" s="2" t="n">
        <v>4</v>
      </c>
      <c r="BD71" s="2" t="n">
        <v>4</v>
      </c>
      <c r="BE71" s="2" t="n">
        <v>3</v>
      </c>
      <c r="BF71" s="0" t="n">
        <f aca="false">SUM(BB71:BE71)/4</f>
        <v>3.5</v>
      </c>
    </row>
    <row r="72" customFormat="false" ht="15" hidden="false" customHeight="false" outlineLevel="0" collapsed="false">
      <c r="A72" s="2" t="n">
        <v>5</v>
      </c>
      <c r="B72" s="2" t="n">
        <v>5</v>
      </c>
      <c r="C72" s="2" t="n">
        <v>4</v>
      </c>
      <c r="D72" s="2" t="n">
        <v>4</v>
      </c>
      <c r="E72" s="2" t="n">
        <f aca="false">SUM(A72:D72)/4</f>
        <v>4.5</v>
      </c>
      <c r="F72" s="2" t="n">
        <v>3</v>
      </c>
      <c r="G72" s="2" t="n">
        <v>5</v>
      </c>
      <c r="H72" s="2" t="n">
        <v>2</v>
      </c>
      <c r="I72" s="2" t="n">
        <v>4</v>
      </c>
      <c r="J72" s="2" t="n">
        <f aca="false">SUM(F72:I72)/4</f>
        <v>3.5</v>
      </c>
      <c r="K72" s="2" t="n">
        <v>4</v>
      </c>
      <c r="L72" s="2" t="n">
        <v>5</v>
      </c>
      <c r="M72" s="2" t="n">
        <v>1</v>
      </c>
      <c r="N72" s="2" t="n">
        <v>2</v>
      </c>
      <c r="O72" s="2" t="n">
        <f aca="false">SUM(K72:N72)/4</f>
        <v>3</v>
      </c>
      <c r="P72" s="2" t="n">
        <v>3</v>
      </c>
      <c r="Q72" s="2" t="n">
        <v>2</v>
      </c>
      <c r="R72" s="2" t="n">
        <v>4</v>
      </c>
      <c r="S72" s="2" t="n">
        <v>4</v>
      </c>
      <c r="T72" s="2" t="n">
        <f aca="false">SUM(P72:S72)/4</f>
        <v>3.25</v>
      </c>
      <c r="U72" s="2" t="n">
        <v>3</v>
      </c>
      <c r="V72" s="2" t="n">
        <v>3</v>
      </c>
      <c r="W72" s="2" t="n">
        <f aca="false">SUM(U72:V72)/2</f>
        <v>3</v>
      </c>
      <c r="X72" s="2" t="n">
        <v>2</v>
      </c>
      <c r="Y72" s="2" t="n">
        <v>3</v>
      </c>
      <c r="Z72" s="2" t="n">
        <v>4</v>
      </c>
      <c r="AA72" s="2" t="n">
        <v>2</v>
      </c>
      <c r="AB72" s="2" t="n">
        <f aca="false">SUM(X72:AA72)/4</f>
        <v>2.75</v>
      </c>
      <c r="AC72" s="2" t="n">
        <v>2</v>
      </c>
      <c r="AD72" s="2" t="n">
        <v>5</v>
      </c>
      <c r="AE72" s="2" t="n">
        <v>2</v>
      </c>
      <c r="AF72" s="2" t="n">
        <v>4</v>
      </c>
      <c r="AG72" s="2" t="n">
        <f aca="false">SUM(AC72:AF72)/4</f>
        <v>3.25</v>
      </c>
      <c r="AH72" s="2" t="n">
        <v>4</v>
      </c>
      <c r="AI72" s="2" t="n">
        <v>1</v>
      </c>
      <c r="AJ72" s="2" t="n">
        <v>1</v>
      </c>
      <c r="AK72" s="2" t="n">
        <v>2</v>
      </c>
      <c r="AL72" s="2" t="n">
        <f aca="false">SUM(AH72:AK72)/4</f>
        <v>2</v>
      </c>
      <c r="AM72" s="2" t="n">
        <v>2</v>
      </c>
      <c r="AN72" s="2" t="n">
        <v>5</v>
      </c>
      <c r="AO72" s="2" t="n">
        <v>4</v>
      </c>
      <c r="AP72" s="2" t="n">
        <v>4</v>
      </c>
      <c r="AQ72" s="2" t="n">
        <f aca="false">SUM(AM72:AP72)/4</f>
        <v>3.75</v>
      </c>
      <c r="AR72" s="2" t="n">
        <v>4</v>
      </c>
      <c r="AS72" s="2" t="n">
        <v>3</v>
      </c>
      <c r="AT72" s="2" t="n">
        <v>3</v>
      </c>
      <c r="AU72" s="2" t="n">
        <v>2</v>
      </c>
      <c r="AV72" s="2" t="n">
        <f aca="false">SUM(AR72:AU72)/4</f>
        <v>3</v>
      </c>
      <c r="AW72" s="2" t="n">
        <v>2</v>
      </c>
      <c r="AX72" s="2" t="n">
        <v>5</v>
      </c>
      <c r="AY72" s="2" t="n">
        <v>4</v>
      </c>
      <c r="AZ72" s="2" t="n">
        <v>3</v>
      </c>
      <c r="BA72" s="2" t="n">
        <f aca="false">SUM(AW72:AZ72)/4</f>
        <v>3.5</v>
      </c>
      <c r="BB72" s="2" t="n">
        <v>5</v>
      </c>
      <c r="BC72" s="2" t="n">
        <v>5</v>
      </c>
      <c r="BD72" s="2" t="n">
        <v>4</v>
      </c>
      <c r="BE72" s="2" t="n">
        <v>3</v>
      </c>
      <c r="BF72" s="0" t="n">
        <f aca="false">SUM(BB72:BE72)/4</f>
        <v>4.25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L"/>
    </sheetView>
  </sheetViews>
  <sheetFormatPr defaultColWidth="10.4921875" defaultRowHeight="15" zeroHeight="false" outlineLevelRow="0" outlineLevelCol="0"/>
  <sheetData>
    <row r="1" customFormat="false" ht="15" hidden="false" customHeight="false" outlineLevel="0" collapsed="false">
      <c r="A1" s="0" t="s">
        <v>657</v>
      </c>
      <c r="B1" s="0" t="s">
        <v>610</v>
      </c>
      <c r="C1" s="0" t="s">
        <v>615</v>
      </c>
      <c r="D1" s="0" t="s">
        <v>620</v>
      </c>
      <c r="E1" s="0" t="s">
        <v>672</v>
      </c>
      <c r="F1" s="0" t="s">
        <v>677</v>
      </c>
      <c r="G1" s="0" t="s">
        <v>682</v>
      </c>
      <c r="H1" s="0" t="s">
        <v>687</v>
      </c>
      <c r="I1" s="0" t="s">
        <v>692</v>
      </c>
      <c r="J1" s="0" t="s">
        <v>697</v>
      </c>
      <c r="K1" s="0" t="s">
        <v>702</v>
      </c>
      <c r="L1" s="0" t="s">
        <v>707</v>
      </c>
    </row>
    <row r="2" customFormat="false" ht="15" hidden="false" customHeight="false" outlineLevel="0" collapsed="false">
      <c r="A2" s="0" t="n">
        <v>4</v>
      </c>
      <c r="B2" s="0" t="n">
        <v>3.75</v>
      </c>
      <c r="C2" s="0" t="n">
        <v>3.25</v>
      </c>
      <c r="D2" s="0" t="n">
        <v>3</v>
      </c>
      <c r="E2" s="0" t="n">
        <v>3</v>
      </c>
      <c r="F2" s="0" t="n">
        <v>3.25</v>
      </c>
      <c r="G2" s="0" t="n">
        <v>2.75</v>
      </c>
      <c r="H2" s="0" t="n">
        <v>1.5</v>
      </c>
      <c r="I2" s="0" t="n">
        <v>3.5</v>
      </c>
      <c r="J2" s="0" t="n">
        <v>3.25</v>
      </c>
      <c r="K2" s="0" t="n">
        <v>3.75</v>
      </c>
      <c r="L2" s="0" t="n">
        <v>4</v>
      </c>
    </row>
    <row r="3" customFormat="false" ht="15" hidden="false" customHeight="false" outlineLevel="0" collapsed="false">
      <c r="A3" s="0" t="n">
        <v>2.75</v>
      </c>
      <c r="B3" s="0" t="n">
        <v>3.5</v>
      </c>
      <c r="C3" s="0" t="n">
        <v>5</v>
      </c>
      <c r="D3" s="0" t="n">
        <v>3.75</v>
      </c>
      <c r="E3" s="0" t="n">
        <v>5</v>
      </c>
      <c r="F3" s="0" t="n">
        <v>1.5</v>
      </c>
      <c r="G3" s="0" t="n">
        <v>3.25</v>
      </c>
      <c r="H3" s="0" t="n">
        <v>2.5</v>
      </c>
      <c r="I3" s="0" t="n">
        <v>4.5</v>
      </c>
      <c r="J3" s="0" t="n">
        <v>5</v>
      </c>
      <c r="K3" s="0" t="n">
        <v>4.5</v>
      </c>
      <c r="L3" s="0" t="n">
        <v>4.25</v>
      </c>
    </row>
    <row r="4" customFormat="false" ht="15" hidden="false" customHeight="false" outlineLevel="0" collapsed="false">
      <c r="A4" s="0" t="n">
        <v>3.75</v>
      </c>
      <c r="B4" s="0" t="n">
        <v>3</v>
      </c>
      <c r="C4" s="0" t="n">
        <v>2.5</v>
      </c>
      <c r="D4" s="0" t="n">
        <v>3.5</v>
      </c>
      <c r="E4" s="0" t="n">
        <v>3.5</v>
      </c>
      <c r="F4" s="0" t="n">
        <v>2.5</v>
      </c>
      <c r="G4" s="0" t="n">
        <v>2.75</v>
      </c>
      <c r="H4" s="0" t="n">
        <v>2</v>
      </c>
      <c r="I4" s="0" t="n">
        <v>3</v>
      </c>
      <c r="J4" s="0" t="n">
        <v>3.25</v>
      </c>
      <c r="K4" s="0" t="n">
        <v>3.5</v>
      </c>
      <c r="L4" s="0" t="n">
        <v>3.25</v>
      </c>
    </row>
    <row r="5" customFormat="false" ht="15" hidden="false" customHeight="false" outlineLevel="0" collapsed="false">
      <c r="A5" s="0" t="n">
        <v>4</v>
      </c>
      <c r="B5" s="0" t="n">
        <v>4.75</v>
      </c>
      <c r="C5" s="0" t="n">
        <v>3</v>
      </c>
      <c r="D5" s="0" t="n">
        <v>4.25</v>
      </c>
      <c r="E5" s="0" t="n">
        <v>4</v>
      </c>
      <c r="F5" s="0" t="n">
        <v>2.75</v>
      </c>
      <c r="G5" s="0" t="n">
        <v>2.75</v>
      </c>
      <c r="H5" s="0" t="n">
        <v>1.75</v>
      </c>
      <c r="I5" s="0" t="n">
        <v>4.75</v>
      </c>
      <c r="J5" s="0" t="n">
        <v>4</v>
      </c>
      <c r="K5" s="0" t="n">
        <v>4.25</v>
      </c>
      <c r="L5" s="0" t="n">
        <v>3.5</v>
      </c>
    </row>
    <row r="6" customFormat="false" ht="15" hidden="false" customHeight="false" outlineLevel="0" collapsed="false">
      <c r="A6" s="0" t="n">
        <v>3.25</v>
      </c>
      <c r="B6" s="0" t="n">
        <v>2.75</v>
      </c>
      <c r="C6" s="0" t="n">
        <v>2</v>
      </c>
      <c r="D6" s="0" t="n">
        <v>3.25</v>
      </c>
      <c r="E6" s="0" t="n">
        <v>5</v>
      </c>
      <c r="F6" s="0" t="n">
        <v>2.75</v>
      </c>
      <c r="G6" s="0" t="n">
        <v>2.25</v>
      </c>
      <c r="H6" s="0" t="n">
        <v>4</v>
      </c>
      <c r="I6" s="0" t="n">
        <v>2</v>
      </c>
      <c r="J6" s="0" t="n">
        <v>4.25</v>
      </c>
      <c r="K6" s="0" t="n">
        <v>2.75</v>
      </c>
      <c r="L6" s="0" t="n">
        <v>4</v>
      </c>
    </row>
    <row r="7" customFormat="false" ht="15" hidden="false" customHeight="false" outlineLevel="0" collapsed="false">
      <c r="A7" s="0" t="n">
        <v>2.75</v>
      </c>
      <c r="B7" s="0" t="n">
        <v>3</v>
      </c>
      <c r="C7" s="0" t="n">
        <v>3.5</v>
      </c>
      <c r="D7" s="0" t="n">
        <v>4</v>
      </c>
      <c r="E7" s="0" t="n">
        <v>3.5</v>
      </c>
      <c r="F7" s="0" t="n">
        <v>1.25</v>
      </c>
      <c r="G7" s="0" t="n">
        <v>2.5</v>
      </c>
      <c r="H7" s="0" t="n">
        <v>2.5</v>
      </c>
      <c r="I7" s="0" t="n">
        <v>3.75</v>
      </c>
      <c r="J7" s="0" t="n">
        <v>4.5</v>
      </c>
      <c r="K7" s="0" t="n">
        <v>4.5</v>
      </c>
      <c r="L7" s="0" t="n">
        <v>4</v>
      </c>
    </row>
    <row r="8" customFormat="false" ht="15" hidden="false" customHeight="false" outlineLevel="0" collapsed="false">
      <c r="A8" s="0" t="n">
        <v>3.5</v>
      </c>
      <c r="B8" s="0" t="n">
        <v>3.25</v>
      </c>
      <c r="C8" s="0" t="n">
        <v>3.75</v>
      </c>
      <c r="D8" s="0" t="n">
        <v>3.75</v>
      </c>
      <c r="E8" s="0" t="n">
        <v>2</v>
      </c>
      <c r="F8" s="0" t="n">
        <v>2.25</v>
      </c>
      <c r="G8" s="0" t="n">
        <v>3.5</v>
      </c>
      <c r="H8" s="0" t="n">
        <v>2.25</v>
      </c>
      <c r="I8" s="0" t="n">
        <v>3.75</v>
      </c>
      <c r="J8" s="0" t="n">
        <v>4.25</v>
      </c>
      <c r="K8" s="0" t="n">
        <v>3.75</v>
      </c>
      <c r="L8" s="0" t="n">
        <v>3.5</v>
      </c>
    </row>
    <row r="9" customFormat="false" ht="15" hidden="false" customHeight="false" outlineLevel="0" collapsed="false">
      <c r="A9" s="0" t="n">
        <v>1.5</v>
      </c>
      <c r="B9" s="0" t="n">
        <v>1.75</v>
      </c>
      <c r="C9" s="0" t="n">
        <v>3.25</v>
      </c>
      <c r="D9" s="0" t="n">
        <v>4</v>
      </c>
      <c r="E9" s="0" t="n">
        <v>3.5</v>
      </c>
      <c r="F9" s="0" t="n">
        <v>1</v>
      </c>
      <c r="G9" s="0" t="n">
        <v>1.25</v>
      </c>
      <c r="H9" s="0" t="n">
        <v>4</v>
      </c>
      <c r="I9" s="0" t="n">
        <v>3.25</v>
      </c>
      <c r="J9" s="0" t="n">
        <v>4</v>
      </c>
      <c r="K9" s="0" t="n">
        <v>3.25</v>
      </c>
      <c r="L9" s="0" t="n">
        <v>3.75</v>
      </c>
    </row>
    <row r="10" customFormat="false" ht="15" hidden="false" customHeight="false" outlineLevel="0" collapsed="false">
      <c r="A10" s="0" t="n">
        <v>2</v>
      </c>
      <c r="B10" s="0" t="n">
        <v>2.25</v>
      </c>
      <c r="C10" s="0" t="n">
        <v>3.5</v>
      </c>
      <c r="D10" s="0" t="n">
        <v>4.5</v>
      </c>
      <c r="E10" s="0" t="n">
        <v>4.5</v>
      </c>
      <c r="F10" s="0" t="n">
        <v>1.5</v>
      </c>
      <c r="G10" s="0" t="n">
        <v>1.75</v>
      </c>
      <c r="H10" s="0" t="n">
        <v>4.25</v>
      </c>
      <c r="I10" s="0" t="n">
        <v>2</v>
      </c>
      <c r="J10" s="0" t="n">
        <v>4</v>
      </c>
      <c r="K10" s="0" t="n">
        <v>2.5</v>
      </c>
      <c r="L10" s="0" t="n">
        <v>3.25</v>
      </c>
    </row>
    <row r="11" customFormat="false" ht="15" hidden="false" customHeight="false" outlineLevel="0" collapsed="false">
      <c r="A11" s="0" t="n">
        <v>4</v>
      </c>
      <c r="B11" s="0" t="n">
        <v>1.5</v>
      </c>
      <c r="C11" s="0" t="n">
        <v>3.5</v>
      </c>
      <c r="D11" s="0" t="n">
        <v>3.25</v>
      </c>
      <c r="E11" s="0" t="n">
        <v>4</v>
      </c>
      <c r="F11" s="0" t="n">
        <v>1.5</v>
      </c>
      <c r="G11" s="0" t="n">
        <v>2.75</v>
      </c>
      <c r="H11" s="0" t="n">
        <v>3.75</v>
      </c>
      <c r="I11" s="0" t="n">
        <v>4</v>
      </c>
      <c r="J11" s="0" t="n">
        <v>3.25</v>
      </c>
      <c r="K11" s="0" t="n">
        <v>3.5</v>
      </c>
      <c r="L11" s="0" t="n">
        <v>3.5</v>
      </c>
    </row>
    <row r="12" customFormat="false" ht="15" hidden="false" customHeight="false" outlineLevel="0" collapsed="false">
      <c r="A12" s="0" t="n">
        <v>3.75</v>
      </c>
      <c r="B12" s="0" t="n">
        <v>3.5</v>
      </c>
      <c r="C12" s="0" t="n">
        <v>4</v>
      </c>
      <c r="D12" s="0" t="n">
        <v>4.75</v>
      </c>
      <c r="E12" s="0" t="n">
        <v>2.5</v>
      </c>
      <c r="F12" s="0" t="n">
        <v>2</v>
      </c>
      <c r="G12" s="0" t="n">
        <v>3.5</v>
      </c>
      <c r="H12" s="0" t="n">
        <v>2.5</v>
      </c>
      <c r="I12" s="0" t="n">
        <v>4</v>
      </c>
      <c r="J12" s="0" t="n">
        <v>4</v>
      </c>
      <c r="K12" s="0" t="n">
        <v>4</v>
      </c>
      <c r="L12" s="0" t="n">
        <v>4</v>
      </c>
    </row>
    <row r="13" customFormat="false" ht="15" hidden="false" customHeight="false" outlineLevel="0" collapsed="false">
      <c r="A13" s="0" t="n">
        <v>2</v>
      </c>
      <c r="B13" s="0" t="n">
        <v>3</v>
      </c>
      <c r="C13" s="0" t="n">
        <v>3.25</v>
      </c>
      <c r="D13" s="0" t="n">
        <v>3.25</v>
      </c>
      <c r="E13" s="0" t="n">
        <v>5</v>
      </c>
      <c r="F13" s="0" t="n">
        <v>2</v>
      </c>
      <c r="G13" s="0" t="n">
        <v>2.75</v>
      </c>
      <c r="H13" s="0" t="n">
        <v>3</v>
      </c>
      <c r="I13" s="0" t="n">
        <v>2.75</v>
      </c>
      <c r="J13" s="0" t="n">
        <v>4.25</v>
      </c>
      <c r="K13" s="0" t="n">
        <v>3.5</v>
      </c>
      <c r="L13" s="0" t="n">
        <v>3.75</v>
      </c>
    </row>
    <row r="14" customFormat="false" ht="15" hidden="false" customHeight="false" outlineLevel="0" collapsed="false">
      <c r="A14" s="0" t="n">
        <v>1.75</v>
      </c>
      <c r="B14" s="0" t="n">
        <v>2</v>
      </c>
      <c r="C14" s="0" t="n">
        <v>4.25</v>
      </c>
      <c r="D14" s="0" t="n">
        <v>4.5</v>
      </c>
      <c r="E14" s="0" t="n">
        <v>5</v>
      </c>
      <c r="F14" s="0" t="n">
        <v>1</v>
      </c>
      <c r="G14" s="0" t="n">
        <v>2.75</v>
      </c>
      <c r="H14" s="0" t="n">
        <v>4</v>
      </c>
      <c r="I14" s="0" t="n">
        <v>4</v>
      </c>
      <c r="J14" s="0" t="n">
        <v>4.5</v>
      </c>
      <c r="K14" s="0" t="n">
        <v>4.75</v>
      </c>
      <c r="L14" s="0" t="n">
        <v>3.5</v>
      </c>
    </row>
    <row r="15" customFormat="false" ht="15" hidden="false" customHeight="false" outlineLevel="0" collapsed="false">
      <c r="A15" s="0" t="n">
        <v>2.25</v>
      </c>
      <c r="B15" s="0" t="n">
        <v>2.5</v>
      </c>
      <c r="C15" s="0" t="n">
        <v>2.75</v>
      </c>
      <c r="D15" s="0" t="n">
        <v>2.75</v>
      </c>
      <c r="E15" s="0" t="n">
        <v>4.5</v>
      </c>
      <c r="F15" s="0" t="n">
        <v>1.25</v>
      </c>
      <c r="G15" s="0" t="n">
        <v>2.5</v>
      </c>
      <c r="H15" s="0" t="n">
        <v>4</v>
      </c>
      <c r="I15" s="0" t="n">
        <v>3.75</v>
      </c>
      <c r="J15" s="0" t="n">
        <v>4.25</v>
      </c>
      <c r="K15" s="0" t="n">
        <v>3.25</v>
      </c>
      <c r="L15" s="0" t="n">
        <v>4.5</v>
      </c>
    </row>
    <row r="16" customFormat="false" ht="15" hidden="false" customHeight="false" outlineLevel="0" collapsed="false">
      <c r="A16" s="0" t="n">
        <v>2.75</v>
      </c>
      <c r="B16" s="0" t="n">
        <v>4</v>
      </c>
      <c r="C16" s="0" t="n">
        <v>3.25</v>
      </c>
      <c r="D16" s="0" t="n">
        <v>3.25</v>
      </c>
      <c r="E16" s="0" t="n">
        <v>2.5</v>
      </c>
      <c r="F16" s="0" t="n">
        <v>2</v>
      </c>
      <c r="G16" s="0" t="n">
        <v>2.75</v>
      </c>
      <c r="H16" s="0" t="n">
        <v>1.5</v>
      </c>
      <c r="I16" s="0" t="n">
        <v>3</v>
      </c>
      <c r="J16" s="0" t="n">
        <v>3.25</v>
      </c>
      <c r="K16" s="0" t="n">
        <v>3.5</v>
      </c>
      <c r="L16" s="0" t="n">
        <v>4</v>
      </c>
    </row>
    <row r="17" customFormat="false" ht="15" hidden="false" customHeight="false" outlineLevel="0" collapsed="false">
      <c r="A17" s="0" t="n">
        <v>1.25</v>
      </c>
      <c r="B17" s="0" t="n">
        <v>2</v>
      </c>
      <c r="C17" s="0" t="n">
        <v>3.5</v>
      </c>
      <c r="D17" s="0" t="n">
        <v>4.25</v>
      </c>
      <c r="E17" s="0" t="n">
        <v>4</v>
      </c>
      <c r="F17" s="0" t="n">
        <v>1</v>
      </c>
      <c r="G17" s="0" t="n">
        <v>2</v>
      </c>
      <c r="H17" s="0" t="n">
        <v>4.25</v>
      </c>
      <c r="I17" s="0" t="n">
        <v>4</v>
      </c>
      <c r="J17" s="0" t="n">
        <v>4.5</v>
      </c>
      <c r="K17" s="0" t="n">
        <v>3.75</v>
      </c>
      <c r="L17" s="0" t="n">
        <v>3.75</v>
      </c>
    </row>
    <row r="18" customFormat="false" ht="15" hidden="false" customHeight="false" outlineLevel="0" collapsed="false">
      <c r="A18" s="0" t="n">
        <v>1.75</v>
      </c>
      <c r="B18" s="0" t="n">
        <v>2</v>
      </c>
      <c r="C18" s="0" t="n">
        <v>3.5</v>
      </c>
      <c r="D18" s="0" t="n">
        <v>4.5</v>
      </c>
      <c r="E18" s="0" t="n">
        <v>5</v>
      </c>
      <c r="F18" s="0" t="n">
        <v>2.25</v>
      </c>
      <c r="G18" s="0" t="n">
        <v>1.75</v>
      </c>
      <c r="H18" s="0" t="n">
        <v>4</v>
      </c>
      <c r="I18" s="0" t="n">
        <v>3.5</v>
      </c>
      <c r="J18" s="0" t="n">
        <v>4</v>
      </c>
      <c r="K18" s="0" t="n">
        <v>3.5</v>
      </c>
      <c r="L18" s="0" t="n">
        <v>3.5</v>
      </c>
    </row>
    <row r="19" customFormat="false" ht="15" hidden="false" customHeight="false" outlineLevel="0" collapsed="false">
      <c r="A19" s="0" t="n">
        <v>3</v>
      </c>
      <c r="B19" s="0" t="n">
        <v>3.5</v>
      </c>
      <c r="C19" s="0" t="n">
        <v>4.5</v>
      </c>
      <c r="D19" s="0" t="n">
        <v>4</v>
      </c>
      <c r="E19" s="0" t="n">
        <v>3.5</v>
      </c>
      <c r="F19" s="0" t="n">
        <v>2.75</v>
      </c>
      <c r="G19" s="0" t="n">
        <v>2.75</v>
      </c>
      <c r="H19" s="0" t="n">
        <v>3.5</v>
      </c>
      <c r="I19" s="0" t="n">
        <v>4.25</v>
      </c>
      <c r="J19" s="0" t="n">
        <v>4.75</v>
      </c>
      <c r="K19" s="0" t="n">
        <v>3.75</v>
      </c>
      <c r="L19" s="0" t="n">
        <v>4.5</v>
      </c>
    </row>
    <row r="20" customFormat="false" ht="15" hidden="false" customHeight="false" outlineLevel="0" collapsed="false">
      <c r="A20" s="0" t="n">
        <v>2.25</v>
      </c>
      <c r="B20" s="0" t="n">
        <v>3</v>
      </c>
      <c r="C20" s="0" t="n">
        <v>4.75</v>
      </c>
      <c r="D20" s="0" t="n">
        <v>3.75</v>
      </c>
      <c r="E20" s="0" t="n">
        <v>4.5</v>
      </c>
      <c r="F20" s="0" t="n">
        <v>1</v>
      </c>
      <c r="G20" s="0" t="n">
        <v>2</v>
      </c>
      <c r="H20" s="0" t="n">
        <v>4</v>
      </c>
      <c r="I20" s="0" t="n">
        <v>2.75</v>
      </c>
      <c r="J20" s="0" t="n">
        <v>4.25</v>
      </c>
      <c r="K20" s="0" t="n">
        <v>3.5</v>
      </c>
      <c r="L20" s="0" t="n">
        <v>4</v>
      </c>
    </row>
    <row r="21" customFormat="false" ht="15" hidden="false" customHeight="false" outlineLevel="0" collapsed="false">
      <c r="A21" s="0" t="n">
        <v>3</v>
      </c>
      <c r="B21" s="0" t="n">
        <v>4.5</v>
      </c>
      <c r="C21" s="0" t="n">
        <v>4.25</v>
      </c>
      <c r="D21" s="0" t="n">
        <v>4.75</v>
      </c>
      <c r="E21" s="0" t="n">
        <v>2.5</v>
      </c>
      <c r="F21" s="0" t="n">
        <v>2.25</v>
      </c>
      <c r="G21" s="0" t="n">
        <v>3</v>
      </c>
      <c r="H21" s="0" t="n">
        <v>1</v>
      </c>
      <c r="I21" s="0" t="n">
        <v>3.25</v>
      </c>
      <c r="J21" s="0" t="n">
        <v>3</v>
      </c>
      <c r="K21" s="0" t="n">
        <v>4.75</v>
      </c>
      <c r="L21" s="0" t="n">
        <v>4</v>
      </c>
    </row>
    <row r="22" customFormat="false" ht="15" hidden="false" customHeight="false" outlineLevel="0" collapsed="false">
      <c r="A22" s="0" t="n">
        <v>3</v>
      </c>
      <c r="B22" s="0" t="n">
        <v>2.75</v>
      </c>
      <c r="C22" s="0" t="n">
        <v>4.75</v>
      </c>
      <c r="D22" s="0" t="n">
        <v>4.25</v>
      </c>
      <c r="E22" s="0" t="n">
        <v>4.5</v>
      </c>
      <c r="F22" s="0" t="n">
        <v>1.5</v>
      </c>
      <c r="G22" s="0" t="n">
        <v>3</v>
      </c>
      <c r="H22" s="0" t="n">
        <v>4.5</v>
      </c>
      <c r="I22" s="0" t="n">
        <v>3</v>
      </c>
      <c r="J22" s="0" t="n">
        <v>4.75</v>
      </c>
      <c r="K22" s="0" t="n">
        <v>3.75</v>
      </c>
      <c r="L22" s="0" t="n">
        <v>4.25</v>
      </c>
    </row>
    <row r="23" customFormat="false" ht="15" hidden="false" customHeight="false" outlineLevel="0" collapsed="false">
      <c r="A23" s="0" t="n">
        <v>1.75</v>
      </c>
      <c r="B23" s="0" t="n">
        <v>3.25</v>
      </c>
      <c r="C23" s="0" t="n">
        <v>3.25</v>
      </c>
      <c r="D23" s="0" t="n">
        <v>3.75</v>
      </c>
      <c r="E23" s="0" t="n">
        <v>4.5</v>
      </c>
      <c r="F23" s="0" t="n">
        <v>2.5</v>
      </c>
      <c r="G23" s="0" t="n">
        <v>2.5</v>
      </c>
      <c r="H23" s="0" t="n">
        <v>3.25</v>
      </c>
      <c r="I23" s="0" t="n">
        <v>3.5</v>
      </c>
      <c r="J23" s="0" t="n">
        <v>4.25</v>
      </c>
      <c r="K23" s="0" t="n">
        <v>3.75</v>
      </c>
      <c r="L23" s="0" t="n">
        <v>3.5</v>
      </c>
    </row>
    <row r="24" customFormat="false" ht="15" hidden="false" customHeight="false" outlineLevel="0" collapsed="false">
      <c r="A24" s="0" t="n">
        <v>2.25</v>
      </c>
      <c r="B24" s="0" t="n">
        <v>2.5</v>
      </c>
      <c r="C24" s="0" t="n">
        <v>4.5</v>
      </c>
      <c r="D24" s="0" t="n">
        <v>4.25</v>
      </c>
      <c r="E24" s="0" t="n">
        <v>2.5</v>
      </c>
      <c r="F24" s="0" t="n">
        <v>1.75</v>
      </c>
      <c r="G24" s="0" t="n">
        <v>1.25</v>
      </c>
      <c r="H24" s="0" t="n">
        <v>4.25</v>
      </c>
      <c r="I24" s="0" t="n">
        <v>3.75</v>
      </c>
      <c r="J24" s="0" t="n">
        <v>4.75</v>
      </c>
      <c r="K24" s="0" t="n">
        <v>4</v>
      </c>
      <c r="L24" s="0" t="n">
        <v>3.5</v>
      </c>
    </row>
    <row r="25" customFormat="false" ht="15" hidden="false" customHeight="false" outlineLevel="0" collapsed="false">
      <c r="A25" s="0" t="n">
        <v>1.25</v>
      </c>
      <c r="B25" s="0" t="n">
        <v>2.25</v>
      </c>
      <c r="C25" s="0" t="n">
        <v>4.75</v>
      </c>
      <c r="D25" s="0" t="n">
        <v>4.5</v>
      </c>
      <c r="E25" s="0" t="n">
        <v>3.5</v>
      </c>
      <c r="F25" s="0" t="n">
        <v>1</v>
      </c>
      <c r="G25" s="0" t="n">
        <v>1.75</v>
      </c>
      <c r="H25" s="0" t="n">
        <v>4.5</v>
      </c>
      <c r="I25" s="0" t="n">
        <v>3.5</v>
      </c>
      <c r="J25" s="0" t="n">
        <v>4.25</v>
      </c>
      <c r="K25" s="0" t="n">
        <v>3.75</v>
      </c>
      <c r="L25" s="0" t="n">
        <v>4</v>
      </c>
    </row>
    <row r="26" customFormat="false" ht="15" hidden="false" customHeight="false" outlineLevel="0" collapsed="false">
      <c r="A26" s="0" t="n">
        <v>3.5</v>
      </c>
      <c r="B26" s="0" t="n">
        <v>3.25</v>
      </c>
      <c r="C26" s="0" t="n">
        <v>3.75</v>
      </c>
      <c r="D26" s="0" t="n">
        <v>4.5</v>
      </c>
      <c r="E26" s="0" t="n">
        <v>5</v>
      </c>
      <c r="F26" s="0" t="n">
        <v>2.5</v>
      </c>
      <c r="G26" s="0" t="n">
        <v>3.25</v>
      </c>
      <c r="H26" s="0" t="n">
        <v>3.5</v>
      </c>
      <c r="I26" s="0" t="n">
        <v>4.25</v>
      </c>
      <c r="J26" s="0" t="n">
        <v>4.75</v>
      </c>
      <c r="K26" s="0" t="n">
        <v>4.5</v>
      </c>
      <c r="L26" s="0" t="n">
        <v>3.75</v>
      </c>
    </row>
    <row r="27" customFormat="false" ht="15" hidden="false" customHeight="false" outlineLevel="0" collapsed="false">
      <c r="A27" s="0" t="n">
        <v>3</v>
      </c>
      <c r="B27" s="0" t="n">
        <v>2.25</v>
      </c>
      <c r="C27" s="0" t="n">
        <v>2.75</v>
      </c>
      <c r="D27" s="0" t="n">
        <v>2</v>
      </c>
      <c r="E27" s="0" t="n">
        <v>3</v>
      </c>
      <c r="F27" s="0" t="n">
        <v>3</v>
      </c>
      <c r="G27" s="0" t="n">
        <v>2.75</v>
      </c>
      <c r="H27" s="0" t="n">
        <v>2.5</v>
      </c>
      <c r="I27" s="0" t="n">
        <v>3.25</v>
      </c>
      <c r="J27" s="0" t="n">
        <v>3.5</v>
      </c>
      <c r="K27" s="0" t="n">
        <v>4.25</v>
      </c>
      <c r="L27" s="0" t="n">
        <v>3</v>
      </c>
    </row>
    <row r="28" customFormat="false" ht="15" hidden="false" customHeight="false" outlineLevel="0" collapsed="false">
      <c r="A28" s="0" t="n">
        <v>5</v>
      </c>
      <c r="B28" s="0" t="n">
        <v>2.25</v>
      </c>
      <c r="C28" s="0" t="n">
        <v>1.25</v>
      </c>
      <c r="D28" s="0" t="n">
        <v>1.75</v>
      </c>
      <c r="E28" s="0" t="n">
        <v>4</v>
      </c>
      <c r="F28" s="0" t="n">
        <v>4.5</v>
      </c>
      <c r="G28" s="0" t="n">
        <v>2.75</v>
      </c>
      <c r="H28" s="0" t="n">
        <v>1.75</v>
      </c>
      <c r="I28" s="0" t="n">
        <v>2.5</v>
      </c>
      <c r="J28" s="0" t="n">
        <v>1.5</v>
      </c>
      <c r="K28" s="0" t="n">
        <v>3.75</v>
      </c>
      <c r="L28" s="0" t="n">
        <v>1.75</v>
      </c>
    </row>
    <row r="29" customFormat="false" ht="15" hidden="false" customHeight="false" outlineLevel="0" collapsed="false">
      <c r="A29" s="0" t="n">
        <v>3.5</v>
      </c>
      <c r="B29" s="0" t="n">
        <v>3.25</v>
      </c>
      <c r="C29" s="0" t="n">
        <v>3.25</v>
      </c>
      <c r="D29" s="0" t="n">
        <v>3.25</v>
      </c>
      <c r="E29" s="0" t="n">
        <v>2.5</v>
      </c>
      <c r="F29" s="0" t="n">
        <v>1.25</v>
      </c>
      <c r="G29" s="0" t="n">
        <v>3.25</v>
      </c>
      <c r="H29" s="0" t="n">
        <v>2.25</v>
      </c>
      <c r="I29" s="0" t="n">
        <v>3.25</v>
      </c>
      <c r="J29" s="0" t="n">
        <v>3.5</v>
      </c>
      <c r="K29" s="0" t="n">
        <v>4</v>
      </c>
      <c r="L29" s="0" t="n">
        <v>4</v>
      </c>
    </row>
    <row r="30" customFormat="false" ht="15" hidden="false" customHeight="false" outlineLevel="0" collapsed="false">
      <c r="A30" s="0" t="n">
        <v>1.75</v>
      </c>
      <c r="B30" s="0" t="n">
        <v>2.5</v>
      </c>
      <c r="C30" s="0" t="n">
        <v>3.25</v>
      </c>
      <c r="D30" s="0" t="n">
        <v>4.75</v>
      </c>
      <c r="E30" s="0" t="n">
        <v>5</v>
      </c>
      <c r="F30" s="0" t="n">
        <v>1.25</v>
      </c>
      <c r="G30" s="0" t="n">
        <v>2.25</v>
      </c>
      <c r="H30" s="0" t="n">
        <v>4</v>
      </c>
      <c r="I30" s="0" t="n">
        <v>3</v>
      </c>
      <c r="J30" s="0" t="n">
        <v>4.75</v>
      </c>
      <c r="K30" s="0" t="n">
        <v>4</v>
      </c>
      <c r="L30" s="0" t="n">
        <v>4.5</v>
      </c>
    </row>
    <row r="31" customFormat="false" ht="15" hidden="false" customHeight="false" outlineLevel="0" collapsed="false">
      <c r="A31" s="0" t="n">
        <v>2.5</v>
      </c>
      <c r="B31" s="0" t="n">
        <v>3</v>
      </c>
      <c r="C31" s="0" t="n">
        <v>4</v>
      </c>
      <c r="D31" s="0" t="n">
        <v>3.5</v>
      </c>
      <c r="E31" s="0" t="n">
        <v>4</v>
      </c>
      <c r="F31" s="0" t="n">
        <v>3.25</v>
      </c>
      <c r="G31" s="0" t="n">
        <v>3</v>
      </c>
      <c r="H31" s="0" t="n">
        <v>3</v>
      </c>
      <c r="I31" s="0" t="n">
        <v>3</v>
      </c>
      <c r="J31" s="0" t="n">
        <v>3.75</v>
      </c>
      <c r="K31" s="0" t="n">
        <v>4</v>
      </c>
      <c r="L31" s="0" t="n">
        <v>3.5</v>
      </c>
    </row>
    <row r="32" customFormat="false" ht="15" hidden="false" customHeight="false" outlineLevel="0" collapsed="false">
      <c r="A32" s="0" t="n">
        <v>4</v>
      </c>
      <c r="B32" s="0" t="n">
        <v>3</v>
      </c>
      <c r="C32" s="0" t="n">
        <v>3.5</v>
      </c>
      <c r="D32" s="0" t="n">
        <v>4</v>
      </c>
      <c r="E32" s="0" t="n">
        <v>3.5</v>
      </c>
      <c r="F32" s="0" t="n">
        <v>2.75</v>
      </c>
      <c r="G32" s="0" t="n">
        <v>3.25</v>
      </c>
      <c r="H32" s="0" t="n">
        <v>4</v>
      </c>
      <c r="I32" s="0" t="n">
        <v>4</v>
      </c>
      <c r="J32" s="0" t="n">
        <v>2.75</v>
      </c>
      <c r="K32" s="0" t="n">
        <v>4</v>
      </c>
      <c r="L32" s="0" t="n">
        <v>2.5</v>
      </c>
    </row>
    <row r="33" customFormat="false" ht="15" hidden="false" customHeight="false" outlineLevel="0" collapsed="false">
      <c r="A33" s="0" t="n">
        <v>4</v>
      </c>
      <c r="B33" s="0" t="n">
        <v>4.25</v>
      </c>
      <c r="C33" s="0" t="n">
        <v>3.75</v>
      </c>
      <c r="D33" s="0" t="n">
        <v>4</v>
      </c>
      <c r="E33" s="0" t="n">
        <v>3.5</v>
      </c>
      <c r="F33" s="0" t="n">
        <v>3.5</v>
      </c>
      <c r="G33" s="0" t="n">
        <v>3.25</v>
      </c>
      <c r="H33" s="0" t="n">
        <v>1.75</v>
      </c>
      <c r="I33" s="0" t="n">
        <v>4</v>
      </c>
      <c r="J33" s="0" t="n">
        <v>4</v>
      </c>
      <c r="K33" s="0" t="n">
        <v>4</v>
      </c>
      <c r="L33" s="0" t="n">
        <v>3.75</v>
      </c>
    </row>
    <row r="34" customFormat="false" ht="15" hidden="false" customHeight="false" outlineLevel="0" collapsed="false">
      <c r="A34" s="0" t="n">
        <v>3.5</v>
      </c>
      <c r="B34" s="0" t="n">
        <v>3.25</v>
      </c>
      <c r="C34" s="0" t="n">
        <v>4</v>
      </c>
      <c r="D34" s="0" t="n">
        <v>5</v>
      </c>
      <c r="E34" s="0" t="n">
        <v>5</v>
      </c>
      <c r="F34" s="0" t="n">
        <v>2</v>
      </c>
      <c r="G34" s="0" t="n">
        <v>3.5</v>
      </c>
      <c r="H34" s="0" t="n">
        <v>3.75</v>
      </c>
      <c r="I34" s="0" t="n">
        <v>4</v>
      </c>
      <c r="J34" s="0" t="n">
        <v>5</v>
      </c>
      <c r="K34" s="0" t="n">
        <v>4.75</v>
      </c>
      <c r="L34" s="0" t="n">
        <v>4.5</v>
      </c>
    </row>
    <row r="35" customFormat="false" ht="15" hidden="false" customHeight="false" outlineLevel="0" collapsed="false">
      <c r="A35" s="0" t="n">
        <v>2.5</v>
      </c>
      <c r="B35" s="0" t="n">
        <v>3.25</v>
      </c>
      <c r="C35" s="0" t="n">
        <v>4.25</v>
      </c>
      <c r="D35" s="0" t="n">
        <v>4</v>
      </c>
      <c r="E35" s="0" t="n">
        <v>5</v>
      </c>
      <c r="F35" s="0" t="n">
        <v>1.75</v>
      </c>
      <c r="G35" s="0" t="n">
        <v>3</v>
      </c>
      <c r="H35" s="0" t="n">
        <v>3.5</v>
      </c>
      <c r="I35" s="0" t="n">
        <v>3.25</v>
      </c>
      <c r="J35" s="0" t="n">
        <v>4</v>
      </c>
      <c r="K35" s="0" t="n">
        <v>3.5</v>
      </c>
      <c r="L35" s="0" t="n">
        <v>4</v>
      </c>
    </row>
    <row r="36" customFormat="false" ht="15" hidden="false" customHeight="false" outlineLevel="0" collapsed="false">
      <c r="A36" s="0" t="n">
        <v>4.25</v>
      </c>
      <c r="B36" s="0" t="n">
        <v>3.75</v>
      </c>
      <c r="C36" s="0" t="n">
        <v>3.5</v>
      </c>
      <c r="D36" s="0" t="n">
        <v>4.25</v>
      </c>
      <c r="E36" s="0" t="n">
        <v>3</v>
      </c>
      <c r="F36" s="0" t="n">
        <v>2.25</v>
      </c>
      <c r="G36" s="0" t="n">
        <v>3</v>
      </c>
      <c r="H36" s="0" t="n">
        <v>2.75</v>
      </c>
      <c r="I36" s="0" t="n">
        <v>4.5</v>
      </c>
      <c r="J36" s="0" t="n">
        <v>3.5</v>
      </c>
      <c r="K36" s="0" t="n">
        <v>3.75</v>
      </c>
      <c r="L36" s="0" t="n">
        <v>3.75</v>
      </c>
    </row>
    <row r="37" customFormat="false" ht="15" hidden="false" customHeight="false" outlineLevel="0" collapsed="false">
      <c r="A37" s="0" t="n">
        <v>1.75</v>
      </c>
      <c r="B37" s="0" t="n">
        <v>2.75</v>
      </c>
      <c r="C37" s="0" t="n">
        <v>3.25</v>
      </c>
      <c r="D37" s="0" t="n">
        <v>4.5</v>
      </c>
      <c r="E37" s="0" t="n">
        <v>4.5</v>
      </c>
      <c r="F37" s="0" t="n">
        <v>2</v>
      </c>
      <c r="G37" s="0" t="n">
        <v>2.75</v>
      </c>
      <c r="H37" s="0" t="n">
        <v>3.5</v>
      </c>
      <c r="I37" s="0" t="n">
        <v>3.5</v>
      </c>
      <c r="J37" s="0" t="n">
        <v>4</v>
      </c>
      <c r="K37" s="0" t="n">
        <v>3.5</v>
      </c>
      <c r="L37" s="0" t="n">
        <v>3.75</v>
      </c>
    </row>
    <row r="38" customFormat="false" ht="15" hidden="false" customHeight="false" outlineLevel="0" collapsed="false">
      <c r="A38" s="0" t="n">
        <v>4</v>
      </c>
      <c r="B38" s="0" t="n">
        <v>4.5</v>
      </c>
      <c r="C38" s="0" t="n">
        <v>4.75</v>
      </c>
      <c r="D38" s="0" t="n">
        <v>4</v>
      </c>
      <c r="E38" s="0" t="n">
        <v>3</v>
      </c>
      <c r="F38" s="0" t="n">
        <v>2.5</v>
      </c>
      <c r="G38" s="0" t="n">
        <v>3</v>
      </c>
      <c r="H38" s="0" t="n">
        <v>2</v>
      </c>
      <c r="I38" s="0" t="n">
        <v>3.5</v>
      </c>
      <c r="J38" s="0" t="n">
        <v>3.5</v>
      </c>
      <c r="K38" s="0" t="n">
        <v>4</v>
      </c>
      <c r="L38" s="0" t="n">
        <v>4</v>
      </c>
    </row>
    <row r="39" customFormat="false" ht="15" hidden="false" customHeight="false" outlineLevel="0" collapsed="false">
      <c r="A39" s="0" t="n">
        <v>4.25</v>
      </c>
      <c r="B39" s="0" t="n">
        <v>2.75</v>
      </c>
      <c r="C39" s="0" t="n">
        <v>3.25</v>
      </c>
      <c r="D39" s="0" t="n">
        <v>3.5</v>
      </c>
      <c r="E39" s="0" t="n">
        <v>4</v>
      </c>
      <c r="F39" s="0" t="n">
        <v>1.5</v>
      </c>
      <c r="G39" s="0" t="n">
        <v>2.5</v>
      </c>
      <c r="H39" s="0" t="n">
        <v>2.5</v>
      </c>
      <c r="I39" s="0" t="n">
        <v>3.25</v>
      </c>
      <c r="J39" s="0" t="n">
        <v>4.75</v>
      </c>
      <c r="K39" s="0" t="n">
        <v>3.5</v>
      </c>
      <c r="L39" s="0" t="n">
        <v>4.5</v>
      </c>
    </row>
    <row r="40" customFormat="false" ht="15" hidden="false" customHeight="false" outlineLevel="0" collapsed="false">
      <c r="A40" s="0" t="n">
        <v>1.75</v>
      </c>
      <c r="B40" s="0" t="n">
        <v>2.5</v>
      </c>
      <c r="C40" s="0" t="n">
        <v>3.5</v>
      </c>
      <c r="D40" s="0" t="n">
        <v>4</v>
      </c>
      <c r="E40" s="0" t="n">
        <v>4</v>
      </c>
      <c r="F40" s="0" t="n">
        <v>1.75</v>
      </c>
      <c r="G40" s="0" t="n">
        <v>2.5</v>
      </c>
      <c r="H40" s="0" t="n">
        <v>3.5</v>
      </c>
      <c r="I40" s="0" t="n">
        <v>3.5</v>
      </c>
      <c r="J40" s="0" t="n">
        <v>4.75</v>
      </c>
      <c r="K40" s="0" t="n">
        <v>5</v>
      </c>
      <c r="L40" s="0" t="n">
        <v>4</v>
      </c>
    </row>
    <row r="41" customFormat="false" ht="15" hidden="false" customHeight="false" outlineLevel="0" collapsed="false">
      <c r="A41" s="0" t="n">
        <v>2.75</v>
      </c>
      <c r="B41" s="0" t="n">
        <v>3.5</v>
      </c>
      <c r="C41" s="0" t="n">
        <v>3</v>
      </c>
      <c r="D41" s="0" t="n">
        <v>4</v>
      </c>
      <c r="E41" s="0" t="n">
        <v>3</v>
      </c>
      <c r="F41" s="0" t="n">
        <v>2.75</v>
      </c>
      <c r="G41" s="0" t="n">
        <v>3.5</v>
      </c>
      <c r="H41" s="0" t="n">
        <v>2</v>
      </c>
      <c r="I41" s="0" t="n">
        <v>3.5</v>
      </c>
      <c r="J41" s="0" t="n">
        <v>3.75</v>
      </c>
      <c r="K41" s="0" t="n">
        <v>3.5</v>
      </c>
      <c r="L41" s="0" t="n">
        <v>4</v>
      </c>
    </row>
    <row r="42" customFormat="false" ht="15" hidden="false" customHeight="false" outlineLevel="0" collapsed="false">
      <c r="A42" s="0" t="n">
        <v>2.5</v>
      </c>
      <c r="B42" s="0" t="n">
        <v>2.25</v>
      </c>
      <c r="C42" s="0" t="n">
        <v>3.75</v>
      </c>
      <c r="D42" s="0" t="n">
        <v>4</v>
      </c>
      <c r="E42" s="0" t="n">
        <v>5</v>
      </c>
      <c r="F42" s="0" t="n">
        <v>2</v>
      </c>
      <c r="G42" s="0" t="n">
        <v>3</v>
      </c>
      <c r="H42" s="0" t="n">
        <v>3.5</v>
      </c>
      <c r="I42" s="0" t="n">
        <v>4.75</v>
      </c>
      <c r="J42" s="0" t="n">
        <v>4</v>
      </c>
      <c r="K42" s="0" t="n">
        <v>3.75</v>
      </c>
      <c r="L42" s="0" t="n">
        <v>4.75</v>
      </c>
    </row>
    <row r="43" customFormat="false" ht="15" hidden="false" customHeight="false" outlineLevel="0" collapsed="false">
      <c r="A43" s="0" t="n">
        <v>2.75</v>
      </c>
      <c r="B43" s="0" t="n">
        <v>3.25</v>
      </c>
      <c r="C43" s="0" t="n">
        <v>3.5</v>
      </c>
      <c r="D43" s="0" t="n">
        <v>3.75</v>
      </c>
      <c r="E43" s="0" t="n">
        <v>3.5</v>
      </c>
      <c r="F43" s="0" t="n">
        <v>1.5</v>
      </c>
      <c r="G43" s="0" t="n">
        <v>3</v>
      </c>
      <c r="H43" s="0" t="n">
        <v>3.75</v>
      </c>
      <c r="I43" s="0" t="n">
        <v>3.5</v>
      </c>
      <c r="J43" s="0" t="n">
        <v>3.25</v>
      </c>
      <c r="K43" s="0" t="n">
        <v>3</v>
      </c>
      <c r="L43" s="0" t="n">
        <v>3.5</v>
      </c>
    </row>
    <row r="44" customFormat="false" ht="15" hidden="false" customHeight="false" outlineLevel="0" collapsed="false">
      <c r="A44" s="0" t="n">
        <v>4</v>
      </c>
      <c r="B44" s="0" t="n">
        <v>4</v>
      </c>
      <c r="C44" s="0" t="n">
        <v>2.75</v>
      </c>
      <c r="D44" s="0" t="n">
        <v>4</v>
      </c>
      <c r="E44" s="0" t="n">
        <v>4</v>
      </c>
      <c r="F44" s="0" t="n">
        <v>2.5</v>
      </c>
      <c r="G44" s="0" t="n">
        <v>2.5</v>
      </c>
      <c r="H44" s="0" t="n">
        <v>3.5</v>
      </c>
      <c r="I44" s="0" t="n">
        <v>4.25</v>
      </c>
      <c r="J44" s="0" t="n">
        <v>4.75</v>
      </c>
      <c r="K44" s="0" t="n">
        <v>4.25</v>
      </c>
      <c r="L44" s="0" t="n">
        <v>4</v>
      </c>
    </row>
    <row r="45" customFormat="false" ht="15" hidden="false" customHeight="false" outlineLevel="0" collapsed="false">
      <c r="A45" s="0" t="n">
        <v>2</v>
      </c>
      <c r="B45" s="0" t="n">
        <v>3</v>
      </c>
      <c r="C45" s="0" t="n">
        <v>4.25</v>
      </c>
      <c r="D45" s="0" t="n">
        <v>5</v>
      </c>
      <c r="E45" s="0" t="n">
        <v>2.5</v>
      </c>
      <c r="F45" s="0" t="n">
        <v>1.75</v>
      </c>
      <c r="G45" s="0" t="n">
        <v>2</v>
      </c>
      <c r="H45" s="0" t="n">
        <v>3.25</v>
      </c>
      <c r="I45" s="0" t="n">
        <v>3.75</v>
      </c>
      <c r="J45" s="0" t="n">
        <v>4.5</v>
      </c>
      <c r="K45" s="0" t="n">
        <v>4.25</v>
      </c>
      <c r="L45" s="0" t="n">
        <v>3.5</v>
      </c>
    </row>
    <row r="46" customFormat="false" ht="15" hidden="false" customHeight="false" outlineLevel="0" collapsed="false">
      <c r="A46" s="0" t="n">
        <v>2.5</v>
      </c>
      <c r="B46" s="0" t="n">
        <v>3.25</v>
      </c>
      <c r="C46" s="0" t="n">
        <v>4</v>
      </c>
      <c r="D46" s="0" t="n">
        <v>4.75</v>
      </c>
      <c r="E46" s="0" t="n">
        <v>4</v>
      </c>
      <c r="F46" s="0" t="n">
        <v>1.75</v>
      </c>
      <c r="G46" s="0" t="n">
        <v>2.75</v>
      </c>
      <c r="H46" s="0" t="n">
        <v>3.5</v>
      </c>
      <c r="I46" s="0" t="n">
        <v>4</v>
      </c>
      <c r="J46" s="0" t="n">
        <v>4.25</v>
      </c>
      <c r="K46" s="0" t="n">
        <v>3.75</v>
      </c>
      <c r="L46" s="0" t="n">
        <v>4</v>
      </c>
    </row>
    <row r="47" customFormat="false" ht="15" hidden="false" customHeight="false" outlineLevel="0" collapsed="false">
      <c r="A47" s="0" t="n">
        <v>3</v>
      </c>
      <c r="B47" s="0" t="n">
        <v>3.5</v>
      </c>
      <c r="C47" s="0" t="n">
        <v>3.75</v>
      </c>
      <c r="D47" s="0" t="n">
        <v>4.25</v>
      </c>
      <c r="E47" s="0" t="n">
        <v>3</v>
      </c>
      <c r="F47" s="0" t="n">
        <v>2</v>
      </c>
      <c r="G47" s="0" t="n">
        <v>3.25</v>
      </c>
      <c r="H47" s="0" t="n">
        <v>1.25</v>
      </c>
      <c r="I47" s="0" t="n">
        <v>3.5</v>
      </c>
      <c r="J47" s="0" t="n">
        <v>4.25</v>
      </c>
      <c r="K47" s="0" t="n">
        <v>4</v>
      </c>
      <c r="L47" s="0" t="n">
        <v>4.5</v>
      </c>
    </row>
    <row r="48" customFormat="false" ht="15" hidden="false" customHeight="false" outlineLevel="0" collapsed="false">
      <c r="A48" s="0" t="n">
        <v>2</v>
      </c>
      <c r="B48" s="0" t="n">
        <v>1.25</v>
      </c>
      <c r="C48" s="0" t="n">
        <v>3</v>
      </c>
      <c r="D48" s="0" t="n">
        <v>3.75</v>
      </c>
      <c r="E48" s="0" t="n">
        <v>5</v>
      </c>
      <c r="F48" s="0" t="n">
        <v>2.25</v>
      </c>
      <c r="G48" s="0" t="n">
        <v>1.5</v>
      </c>
      <c r="H48" s="0" t="n">
        <v>5</v>
      </c>
      <c r="I48" s="0" t="n">
        <v>3.75</v>
      </c>
      <c r="J48" s="0" t="n">
        <v>4.75</v>
      </c>
      <c r="K48" s="0" t="n">
        <v>3.75</v>
      </c>
      <c r="L48" s="0" t="n">
        <v>3.5</v>
      </c>
    </row>
    <row r="49" customFormat="false" ht="15" hidden="false" customHeight="false" outlineLevel="0" collapsed="false">
      <c r="A49" s="0" t="n">
        <v>3</v>
      </c>
      <c r="B49" s="0" t="n">
        <v>3.75</v>
      </c>
      <c r="C49" s="0" t="n">
        <v>4</v>
      </c>
      <c r="D49" s="0" t="n">
        <v>4.75</v>
      </c>
      <c r="E49" s="0" t="n">
        <v>3.5</v>
      </c>
      <c r="F49" s="0" t="n">
        <v>1.5</v>
      </c>
      <c r="G49" s="0" t="n">
        <v>4.25</v>
      </c>
      <c r="H49" s="0" t="n">
        <v>4.75</v>
      </c>
      <c r="I49" s="0" t="n">
        <v>3.75</v>
      </c>
      <c r="J49" s="0" t="n">
        <v>4.75</v>
      </c>
      <c r="K49" s="0" t="n">
        <v>4</v>
      </c>
      <c r="L49" s="0" t="n">
        <v>4.5</v>
      </c>
    </row>
    <row r="50" customFormat="false" ht="15" hidden="false" customHeight="false" outlineLevel="0" collapsed="false">
      <c r="A50" s="0" t="n">
        <v>1.75</v>
      </c>
      <c r="B50" s="0" t="n">
        <v>3</v>
      </c>
      <c r="C50" s="0" t="n">
        <v>3.75</v>
      </c>
      <c r="D50" s="0" t="n">
        <v>3.5</v>
      </c>
      <c r="E50" s="0" t="n">
        <v>2.5</v>
      </c>
      <c r="F50" s="0" t="n">
        <v>3.75</v>
      </c>
      <c r="G50" s="0" t="n">
        <v>2.5</v>
      </c>
      <c r="H50" s="0" t="n">
        <v>1.5</v>
      </c>
      <c r="I50" s="0" t="n">
        <v>4</v>
      </c>
      <c r="J50" s="0" t="n">
        <v>4.25</v>
      </c>
      <c r="K50" s="0" t="n">
        <v>4</v>
      </c>
      <c r="L50" s="0" t="n">
        <v>3.75</v>
      </c>
    </row>
    <row r="51" customFormat="false" ht="15" hidden="false" customHeight="false" outlineLevel="0" collapsed="false">
      <c r="A51" s="0" t="n">
        <v>2.25</v>
      </c>
      <c r="B51" s="0" t="n">
        <v>2.75</v>
      </c>
      <c r="C51" s="0" t="n">
        <v>3.5</v>
      </c>
      <c r="D51" s="0" t="n">
        <v>4</v>
      </c>
      <c r="E51" s="0" t="n">
        <v>5</v>
      </c>
      <c r="F51" s="0" t="n">
        <v>1</v>
      </c>
      <c r="G51" s="0" t="n">
        <v>2.75</v>
      </c>
      <c r="H51" s="0" t="n">
        <v>3</v>
      </c>
      <c r="I51" s="0" t="n">
        <v>3.75</v>
      </c>
      <c r="J51" s="0" t="n">
        <v>4</v>
      </c>
      <c r="K51" s="0" t="n">
        <v>4</v>
      </c>
      <c r="L51" s="0" t="n">
        <v>3.75</v>
      </c>
    </row>
    <row r="52" customFormat="false" ht="15" hidden="false" customHeight="false" outlineLevel="0" collapsed="false">
      <c r="A52" s="0" t="n">
        <v>4</v>
      </c>
      <c r="B52" s="0" t="n">
        <v>4.5</v>
      </c>
      <c r="C52" s="0" t="n">
        <v>2.75</v>
      </c>
      <c r="D52" s="0" t="n">
        <v>2.25</v>
      </c>
      <c r="E52" s="0" t="n">
        <v>2</v>
      </c>
      <c r="F52" s="0" t="n">
        <v>2.75</v>
      </c>
      <c r="G52" s="0" t="n">
        <v>4.25</v>
      </c>
      <c r="H52" s="0" t="n">
        <v>1.75</v>
      </c>
      <c r="I52" s="0" t="n">
        <v>2.75</v>
      </c>
      <c r="J52" s="0" t="n">
        <v>4.25</v>
      </c>
      <c r="K52" s="0" t="n">
        <v>2.5</v>
      </c>
      <c r="L52" s="0" t="n">
        <v>3</v>
      </c>
    </row>
    <row r="53" customFormat="false" ht="15" hidden="false" customHeight="false" outlineLevel="0" collapsed="false">
      <c r="A53" s="0" t="n">
        <v>1.5</v>
      </c>
      <c r="B53" s="0" t="n">
        <v>3.25</v>
      </c>
      <c r="C53" s="0" t="n">
        <v>4</v>
      </c>
      <c r="D53" s="0" t="n">
        <v>4.25</v>
      </c>
      <c r="E53" s="0" t="n">
        <v>5</v>
      </c>
      <c r="F53" s="0" t="n">
        <v>1.5</v>
      </c>
      <c r="G53" s="0" t="n">
        <v>2.75</v>
      </c>
      <c r="H53" s="0" t="n">
        <v>4.75</v>
      </c>
      <c r="I53" s="0" t="n">
        <v>4</v>
      </c>
      <c r="J53" s="0" t="n">
        <v>4.75</v>
      </c>
      <c r="K53" s="0" t="n">
        <v>4.25</v>
      </c>
      <c r="L53" s="0" t="n">
        <v>4.25</v>
      </c>
    </row>
    <row r="54" customFormat="false" ht="15" hidden="false" customHeight="false" outlineLevel="0" collapsed="false">
      <c r="A54" s="0" t="n">
        <v>3.75</v>
      </c>
      <c r="B54" s="0" t="n">
        <v>4.5</v>
      </c>
      <c r="C54" s="0" t="n">
        <v>3.5</v>
      </c>
      <c r="D54" s="0" t="n">
        <v>4</v>
      </c>
      <c r="E54" s="0" t="n">
        <v>2</v>
      </c>
      <c r="F54" s="0" t="n">
        <v>3.25</v>
      </c>
      <c r="G54" s="0" t="n">
        <v>4</v>
      </c>
      <c r="H54" s="0" t="n">
        <v>1.5</v>
      </c>
      <c r="I54" s="0" t="n">
        <v>3.75</v>
      </c>
      <c r="J54" s="0" t="n">
        <v>3.25</v>
      </c>
      <c r="K54" s="0" t="n">
        <v>3.75</v>
      </c>
      <c r="L54" s="0" t="n">
        <v>3.75</v>
      </c>
    </row>
    <row r="55" customFormat="false" ht="15" hidden="false" customHeight="false" outlineLevel="0" collapsed="false">
      <c r="A55" s="0" t="n">
        <v>2</v>
      </c>
      <c r="B55" s="0" t="n">
        <v>2.5</v>
      </c>
      <c r="C55" s="0" t="n">
        <v>4.25</v>
      </c>
      <c r="D55" s="0" t="n">
        <v>4.5</v>
      </c>
      <c r="E55" s="0" t="n">
        <v>4.5</v>
      </c>
      <c r="F55" s="0" t="n">
        <v>1.5</v>
      </c>
      <c r="G55" s="0" t="n">
        <v>3</v>
      </c>
      <c r="H55" s="0" t="n">
        <v>4</v>
      </c>
      <c r="I55" s="0" t="n">
        <v>4</v>
      </c>
      <c r="J55" s="0" t="n">
        <v>4.75</v>
      </c>
      <c r="K55" s="0" t="n">
        <v>3.75</v>
      </c>
      <c r="L55" s="0" t="n">
        <v>3.75</v>
      </c>
    </row>
    <row r="56" customFormat="false" ht="15" hidden="false" customHeight="false" outlineLevel="0" collapsed="false">
      <c r="A56" s="0" t="n">
        <v>1</v>
      </c>
      <c r="B56" s="0" t="n">
        <v>3</v>
      </c>
      <c r="C56" s="0" t="n">
        <v>4</v>
      </c>
      <c r="D56" s="0" t="n">
        <v>5</v>
      </c>
      <c r="E56" s="0" t="n">
        <v>5</v>
      </c>
      <c r="F56" s="0" t="n">
        <v>1.5</v>
      </c>
      <c r="G56" s="0" t="n">
        <v>3</v>
      </c>
      <c r="H56" s="0" t="n">
        <v>4</v>
      </c>
      <c r="I56" s="0" t="n">
        <v>3.75</v>
      </c>
      <c r="J56" s="0" t="n">
        <v>4.75</v>
      </c>
      <c r="K56" s="0" t="n">
        <v>4.75</v>
      </c>
      <c r="L56" s="0" t="n">
        <v>4</v>
      </c>
    </row>
    <row r="57" customFormat="false" ht="15" hidden="false" customHeight="false" outlineLevel="0" collapsed="false">
      <c r="A57" s="0" t="n">
        <v>2.5</v>
      </c>
      <c r="B57" s="0" t="n">
        <v>3.25</v>
      </c>
      <c r="C57" s="0" t="n">
        <v>3.5</v>
      </c>
      <c r="D57" s="0" t="n">
        <v>3.75</v>
      </c>
      <c r="E57" s="0" t="n">
        <v>5</v>
      </c>
      <c r="F57" s="0" t="n">
        <v>1.75</v>
      </c>
      <c r="G57" s="0" t="n">
        <v>3.5</v>
      </c>
      <c r="H57" s="0" t="n">
        <v>2.5</v>
      </c>
      <c r="I57" s="0" t="n">
        <v>4.25</v>
      </c>
      <c r="J57" s="0" t="n">
        <v>4.75</v>
      </c>
      <c r="K57" s="0" t="n">
        <v>4</v>
      </c>
      <c r="L57" s="0" t="n">
        <v>4.5</v>
      </c>
    </row>
    <row r="58" customFormat="false" ht="15" hidden="false" customHeight="false" outlineLevel="0" collapsed="false">
      <c r="A58" s="0" t="n">
        <v>2</v>
      </c>
      <c r="B58" s="0" t="n">
        <v>2.25</v>
      </c>
      <c r="C58" s="0" t="n">
        <v>3.75</v>
      </c>
      <c r="D58" s="0" t="n">
        <v>3.75</v>
      </c>
      <c r="E58" s="0" t="n">
        <v>4.5</v>
      </c>
      <c r="F58" s="0" t="n">
        <v>1.25</v>
      </c>
      <c r="G58" s="0" t="n">
        <v>2</v>
      </c>
      <c r="H58" s="0" t="n">
        <v>4.5</v>
      </c>
      <c r="I58" s="0" t="n">
        <v>4</v>
      </c>
      <c r="J58" s="0" t="n">
        <v>4.5</v>
      </c>
      <c r="K58" s="0" t="n">
        <v>4</v>
      </c>
      <c r="L58" s="0" t="n">
        <v>3.5</v>
      </c>
    </row>
    <row r="59" customFormat="false" ht="15" hidden="false" customHeight="false" outlineLevel="0" collapsed="false">
      <c r="A59" s="0" t="n">
        <v>3</v>
      </c>
      <c r="B59" s="0" t="n">
        <v>3</v>
      </c>
      <c r="C59" s="0" t="n">
        <v>3</v>
      </c>
      <c r="D59" s="0" t="n">
        <v>4.25</v>
      </c>
      <c r="E59" s="0" t="n">
        <v>4.5</v>
      </c>
      <c r="F59" s="0" t="n">
        <v>2.25</v>
      </c>
      <c r="G59" s="0" t="n">
        <v>2.75</v>
      </c>
      <c r="H59" s="0" t="n">
        <v>4</v>
      </c>
      <c r="I59" s="0" t="n">
        <v>4</v>
      </c>
      <c r="J59" s="0" t="n">
        <v>4.5</v>
      </c>
      <c r="K59" s="0" t="n">
        <v>4.25</v>
      </c>
      <c r="L59" s="0" t="n">
        <v>3.5</v>
      </c>
    </row>
    <row r="60" customFormat="false" ht="15" hidden="false" customHeight="false" outlineLevel="0" collapsed="false">
      <c r="A60" s="0" t="n">
        <v>4.5</v>
      </c>
      <c r="B60" s="0" t="n">
        <v>4.25</v>
      </c>
      <c r="C60" s="0" t="n">
        <v>3.5</v>
      </c>
      <c r="D60" s="0" t="n">
        <v>4</v>
      </c>
      <c r="E60" s="0" t="n">
        <v>5</v>
      </c>
      <c r="F60" s="0" t="n">
        <v>2.75</v>
      </c>
      <c r="G60" s="0" t="n">
        <v>2.5</v>
      </c>
      <c r="H60" s="0" t="n">
        <v>3</v>
      </c>
      <c r="I60" s="0" t="n">
        <v>4.75</v>
      </c>
      <c r="J60" s="0" t="n">
        <v>3.5</v>
      </c>
      <c r="K60" s="0" t="n">
        <v>5</v>
      </c>
      <c r="L60" s="0" t="n">
        <v>4.75</v>
      </c>
    </row>
    <row r="61" customFormat="false" ht="15" hidden="false" customHeight="false" outlineLevel="0" collapsed="false">
      <c r="A61" s="0" t="n">
        <v>2.5</v>
      </c>
      <c r="B61" s="0" t="n">
        <v>2.25</v>
      </c>
      <c r="C61" s="0" t="n">
        <v>4.75</v>
      </c>
      <c r="D61" s="0" t="n">
        <v>4.75</v>
      </c>
      <c r="E61" s="0" t="n">
        <v>5</v>
      </c>
      <c r="F61" s="0" t="n">
        <v>1.75</v>
      </c>
      <c r="G61" s="0" t="n">
        <v>1.5</v>
      </c>
      <c r="H61" s="0" t="n">
        <v>3</v>
      </c>
      <c r="I61" s="0" t="n">
        <v>3</v>
      </c>
      <c r="J61" s="0" t="n">
        <v>4.75</v>
      </c>
      <c r="K61" s="0" t="n">
        <v>3.25</v>
      </c>
      <c r="L61" s="0" t="n">
        <v>4</v>
      </c>
    </row>
    <row r="62" customFormat="false" ht="15" hidden="false" customHeight="false" outlineLevel="0" collapsed="false">
      <c r="A62" s="0" t="n">
        <v>3.75</v>
      </c>
      <c r="B62" s="0" t="n">
        <v>4.5</v>
      </c>
      <c r="C62" s="0" t="n">
        <v>3.5</v>
      </c>
      <c r="D62" s="0" t="n">
        <v>1.25</v>
      </c>
      <c r="E62" s="0" t="n">
        <v>3.5</v>
      </c>
      <c r="F62" s="0" t="n">
        <v>2</v>
      </c>
      <c r="G62" s="0" t="n">
        <v>3</v>
      </c>
      <c r="H62" s="0" t="n">
        <v>2.75</v>
      </c>
      <c r="I62" s="0" t="n">
        <v>4.25</v>
      </c>
      <c r="J62" s="0" t="n">
        <v>3.75</v>
      </c>
      <c r="K62" s="0" t="n">
        <v>3.75</v>
      </c>
      <c r="L62" s="0" t="n">
        <v>4.25</v>
      </c>
    </row>
    <row r="63" customFormat="false" ht="15" hidden="false" customHeight="false" outlineLevel="0" collapsed="false">
      <c r="A63" s="0" t="n">
        <v>2</v>
      </c>
      <c r="B63" s="0" t="n">
        <v>2</v>
      </c>
      <c r="C63" s="0" t="n">
        <v>3.25</v>
      </c>
      <c r="D63" s="0" t="n">
        <v>4.5</v>
      </c>
      <c r="E63" s="0" t="n">
        <v>3.5</v>
      </c>
      <c r="F63" s="0" t="n">
        <v>1.5</v>
      </c>
      <c r="G63" s="0" t="n">
        <v>1.75</v>
      </c>
      <c r="H63" s="0" t="n">
        <v>4.25</v>
      </c>
      <c r="I63" s="0" t="n">
        <v>4</v>
      </c>
      <c r="J63" s="0" t="n">
        <v>4.25</v>
      </c>
      <c r="K63" s="0" t="n">
        <v>5</v>
      </c>
      <c r="L63" s="0" t="n">
        <v>4</v>
      </c>
    </row>
    <row r="64" customFormat="false" ht="15" hidden="false" customHeight="false" outlineLevel="0" collapsed="false">
      <c r="A64" s="0" t="n">
        <v>5</v>
      </c>
      <c r="B64" s="0" t="n">
        <v>4.75</v>
      </c>
      <c r="C64" s="0" t="n">
        <v>3</v>
      </c>
      <c r="D64" s="0" t="n">
        <v>4.25</v>
      </c>
      <c r="E64" s="0" t="n">
        <v>2.5</v>
      </c>
      <c r="F64" s="0" t="n">
        <v>3.25</v>
      </c>
      <c r="G64" s="0" t="n">
        <v>3</v>
      </c>
      <c r="H64" s="0" t="n">
        <v>2</v>
      </c>
      <c r="I64" s="0" t="n">
        <v>3.75</v>
      </c>
      <c r="J64" s="0" t="n">
        <v>4.75</v>
      </c>
      <c r="K64" s="0" t="n">
        <v>4.5</v>
      </c>
      <c r="L64" s="0" t="n">
        <v>2.25</v>
      </c>
    </row>
    <row r="65" customFormat="false" ht="15" hidden="false" customHeight="false" outlineLevel="0" collapsed="false">
      <c r="A65" s="0" t="n">
        <v>4.25</v>
      </c>
      <c r="B65" s="0" t="n">
        <v>2.75</v>
      </c>
      <c r="C65" s="0" t="n">
        <v>2.75</v>
      </c>
      <c r="D65" s="0" t="n">
        <v>2.25</v>
      </c>
      <c r="E65" s="0" t="n">
        <v>2</v>
      </c>
      <c r="F65" s="0" t="n">
        <v>3</v>
      </c>
      <c r="G65" s="0" t="n">
        <v>2.75</v>
      </c>
      <c r="H65" s="0" t="n">
        <v>1.5</v>
      </c>
      <c r="I65" s="0" t="n">
        <v>2.75</v>
      </c>
      <c r="J65" s="0" t="n">
        <v>2</v>
      </c>
      <c r="K65" s="0" t="n">
        <v>3</v>
      </c>
      <c r="L65" s="0" t="n">
        <v>3.25</v>
      </c>
    </row>
    <row r="66" customFormat="false" ht="15" hidden="false" customHeight="false" outlineLevel="0" collapsed="false">
      <c r="A66" s="0" t="n">
        <v>2</v>
      </c>
      <c r="B66" s="0" t="n">
        <v>3</v>
      </c>
      <c r="C66" s="0" t="n">
        <v>4.75</v>
      </c>
      <c r="D66" s="0" t="n">
        <v>4</v>
      </c>
      <c r="E66" s="0" t="n">
        <v>4</v>
      </c>
      <c r="F66" s="0" t="n">
        <v>2</v>
      </c>
      <c r="G66" s="0" t="n">
        <v>3.25</v>
      </c>
      <c r="H66" s="0" t="n">
        <v>4</v>
      </c>
      <c r="I66" s="0" t="n">
        <v>3.5</v>
      </c>
      <c r="J66" s="0" t="n">
        <v>4.25</v>
      </c>
      <c r="K66" s="0" t="n">
        <v>4</v>
      </c>
      <c r="L66" s="0" t="n">
        <v>4</v>
      </c>
    </row>
    <row r="67" customFormat="false" ht="15" hidden="false" customHeight="false" outlineLevel="0" collapsed="false">
      <c r="A67" s="0" t="n">
        <v>1</v>
      </c>
      <c r="B67" s="0" t="n">
        <v>1.75</v>
      </c>
      <c r="C67" s="0" t="n">
        <v>3.75</v>
      </c>
      <c r="D67" s="0" t="n">
        <v>4.5</v>
      </c>
      <c r="E67" s="0" t="n">
        <v>4.5</v>
      </c>
      <c r="F67" s="0" t="n">
        <v>1.5</v>
      </c>
      <c r="G67" s="0" t="n">
        <v>1</v>
      </c>
      <c r="H67" s="0" t="n">
        <v>5</v>
      </c>
      <c r="I67" s="0" t="n">
        <v>3.25</v>
      </c>
      <c r="J67" s="0" t="n">
        <v>5</v>
      </c>
      <c r="K67" s="0" t="n">
        <v>3.75</v>
      </c>
      <c r="L67" s="0" t="n">
        <v>3.5</v>
      </c>
    </row>
    <row r="68" customFormat="false" ht="15" hidden="false" customHeight="false" outlineLevel="0" collapsed="false">
      <c r="A68" s="0" t="n">
        <v>4.5</v>
      </c>
      <c r="B68" s="0" t="n">
        <v>3.5</v>
      </c>
      <c r="C68" s="0" t="n">
        <v>3</v>
      </c>
      <c r="D68" s="0" t="n">
        <v>2.75</v>
      </c>
      <c r="E68" s="0" t="n">
        <v>3</v>
      </c>
      <c r="F68" s="0" t="n">
        <v>3.5</v>
      </c>
      <c r="G68" s="0" t="n">
        <v>2.25</v>
      </c>
      <c r="H68" s="0" t="n">
        <v>1.5</v>
      </c>
      <c r="I68" s="0" t="n">
        <v>3.5</v>
      </c>
      <c r="J68" s="0" t="n">
        <v>3.5</v>
      </c>
      <c r="K68" s="0" t="n">
        <v>4</v>
      </c>
      <c r="L68" s="0" t="n">
        <v>3</v>
      </c>
    </row>
    <row r="69" customFormat="false" ht="15" hidden="false" customHeight="false" outlineLevel="0" collapsed="false">
      <c r="A69" s="0" t="n">
        <v>3</v>
      </c>
      <c r="B69" s="0" t="n">
        <v>3</v>
      </c>
      <c r="C69" s="0" t="n">
        <v>3.5</v>
      </c>
      <c r="D69" s="0" t="n">
        <v>3</v>
      </c>
      <c r="E69" s="0" t="n">
        <v>3</v>
      </c>
      <c r="F69" s="0" t="n">
        <v>2.5</v>
      </c>
      <c r="G69" s="0" t="n">
        <v>3.25</v>
      </c>
      <c r="H69" s="0" t="n">
        <v>2</v>
      </c>
      <c r="I69" s="0" t="n">
        <v>2.5</v>
      </c>
      <c r="J69" s="0" t="n">
        <v>4</v>
      </c>
      <c r="K69" s="0" t="n">
        <v>4.25</v>
      </c>
      <c r="L69" s="0" t="n">
        <v>3.25</v>
      </c>
    </row>
    <row r="70" customFormat="false" ht="15" hidden="false" customHeight="false" outlineLevel="0" collapsed="false">
      <c r="A70" s="0" t="n">
        <v>2.75</v>
      </c>
      <c r="B70" s="0" t="n">
        <v>3</v>
      </c>
      <c r="C70" s="0" t="n">
        <v>3.5</v>
      </c>
      <c r="D70" s="0" t="n">
        <v>4.25</v>
      </c>
      <c r="E70" s="0" t="n">
        <v>4</v>
      </c>
      <c r="F70" s="0" t="n">
        <v>2.75</v>
      </c>
      <c r="G70" s="0" t="n">
        <v>3.25</v>
      </c>
      <c r="H70" s="0" t="n">
        <v>3</v>
      </c>
      <c r="I70" s="0" t="n">
        <v>2.75</v>
      </c>
      <c r="J70" s="0" t="n">
        <v>4</v>
      </c>
      <c r="K70" s="0" t="n">
        <v>4</v>
      </c>
      <c r="L70" s="0" t="n">
        <v>4.25</v>
      </c>
    </row>
    <row r="71" customFormat="false" ht="15" hidden="false" customHeight="false" outlineLevel="0" collapsed="false">
      <c r="A71" s="0" t="n">
        <v>2.5</v>
      </c>
      <c r="B71" s="0" t="n">
        <v>2</v>
      </c>
      <c r="C71" s="0" t="n">
        <v>3</v>
      </c>
      <c r="D71" s="0" t="n">
        <v>4.25</v>
      </c>
      <c r="E71" s="0" t="n">
        <v>3.5</v>
      </c>
      <c r="F71" s="0" t="n">
        <v>2</v>
      </c>
      <c r="G71" s="0" t="n">
        <v>3</v>
      </c>
      <c r="H71" s="0" t="n">
        <v>2.5</v>
      </c>
      <c r="I71" s="0" t="n">
        <v>4</v>
      </c>
      <c r="J71" s="0" t="n">
        <v>4</v>
      </c>
      <c r="K71" s="0" t="n">
        <v>3.5</v>
      </c>
      <c r="L71" s="0" t="n">
        <v>3.5</v>
      </c>
    </row>
    <row r="72" customFormat="false" ht="15" hidden="false" customHeight="false" outlineLevel="0" collapsed="false">
      <c r="A72" s="0" t="n">
        <v>4.5</v>
      </c>
      <c r="B72" s="0" t="n">
        <v>3.5</v>
      </c>
      <c r="C72" s="0" t="n">
        <v>3</v>
      </c>
      <c r="D72" s="0" t="n">
        <v>3.25</v>
      </c>
      <c r="E72" s="0" t="n">
        <v>3</v>
      </c>
      <c r="F72" s="0" t="n">
        <v>2.75</v>
      </c>
      <c r="G72" s="0" t="n">
        <v>3.25</v>
      </c>
      <c r="H72" s="0" t="n">
        <v>2</v>
      </c>
      <c r="I72" s="0" t="n">
        <v>3.75</v>
      </c>
      <c r="J72" s="0" t="n">
        <v>3</v>
      </c>
      <c r="K72" s="0" t="n">
        <v>3.5</v>
      </c>
      <c r="L72" s="0" t="n">
        <v>4.25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72"/>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X7" activeCellId="1" sqref="L:L X7"/>
    </sheetView>
  </sheetViews>
  <sheetFormatPr defaultColWidth="10.4765625" defaultRowHeight="15" zeroHeight="false" outlineLevelRow="0" outlineLevelCol="0"/>
  <cols>
    <col collapsed="false" customWidth="true" hidden="false" outlineLevel="0" max="1" min="1" style="0" width="25"/>
    <col collapsed="false" customWidth="true" hidden="false" outlineLevel="0" max="10" min="10" style="0" width="25"/>
    <col collapsed="false" customWidth="true" hidden="false" outlineLevel="0" max="14" min="14" style="0" width="25"/>
    <col collapsed="false" customWidth="true" hidden="false" outlineLevel="0" max="17" min="17" style="0" width="25"/>
    <col collapsed="false" customWidth="false" hidden="false" outlineLevel="0" max="20" min="20" style="4" width="10.5"/>
    <col collapsed="false" customWidth="true" hidden="false" outlineLevel="0" max="22" min="22" style="0" width="25"/>
  </cols>
  <sheetData>
    <row r="1" customFormat="false" ht="23.85" hidden="false" customHeight="false" outlineLevel="0" collapsed="false">
      <c r="A1" s="1" t="s">
        <v>1</v>
      </c>
      <c r="D1" s="0" t="s">
        <v>232</v>
      </c>
      <c r="E1" s="0" t="s">
        <v>233</v>
      </c>
      <c r="J1" s="1" t="s">
        <v>2</v>
      </c>
      <c r="N1" s="1" t="s">
        <v>3</v>
      </c>
      <c r="Q1" s="1" t="s">
        <v>5</v>
      </c>
      <c r="R1" s="0" t="s">
        <v>234</v>
      </c>
      <c r="V1" s="1" t="s">
        <v>4</v>
      </c>
    </row>
    <row r="2" customFormat="false" ht="15" hidden="false" customHeight="false" outlineLevel="0" collapsed="false">
      <c r="A2" s="2" t="s">
        <v>57</v>
      </c>
      <c r="C2" s="0" t="s">
        <v>138</v>
      </c>
      <c r="D2" s="5" t="n">
        <f aca="false">COUNTIF(A2:A72,"- 30 ans")</f>
        <v>2</v>
      </c>
      <c r="J2" s="2" t="s">
        <v>58</v>
      </c>
      <c r="K2" s="0" t="s">
        <v>235</v>
      </c>
      <c r="L2" s="5" t="n">
        <f aca="false">COUNTIF(J2:J72,"Homme")</f>
        <v>40</v>
      </c>
      <c r="N2" s="2" t="s">
        <v>59</v>
      </c>
      <c r="O2" s="0" t="n">
        <f aca="false">COUNTIF(N2:N72,"Ville (+10'000 habitants)")</f>
        <v>28</v>
      </c>
      <c r="P2" s="0" t="s">
        <v>236</v>
      </c>
      <c r="Q2" s="2" t="s">
        <v>61</v>
      </c>
      <c r="R2" s="0" t="n">
        <v>1</v>
      </c>
      <c r="S2" s="0" t="n">
        <f aca="false">COUNTIF(Q2:Q72,"1")</f>
        <v>4</v>
      </c>
      <c r="T2" s="4" t="n">
        <f aca="false">S2/66*100</f>
        <v>6.06060606060606</v>
      </c>
      <c r="V2" s="2" t="s">
        <v>60</v>
      </c>
      <c r="W2" s="0" t="s">
        <v>237</v>
      </c>
      <c r="X2" s="0" t="n">
        <f aca="false">COUNTIF(V2:V72,"HES/Université")</f>
        <v>40</v>
      </c>
    </row>
    <row r="3" customFormat="false" ht="15" hidden="false" customHeight="false" outlineLevel="0" collapsed="false">
      <c r="A3" s="2" t="s">
        <v>70</v>
      </c>
      <c r="C3" s="0" t="s">
        <v>95</v>
      </c>
      <c r="D3" s="5" t="n">
        <f aca="false">COUNTIF(A2:A72,"30-35 ans")</f>
        <v>5</v>
      </c>
      <c r="J3" s="2" t="s">
        <v>71</v>
      </c>
      <c r="K3" s="0" t="s">
        <v>238</v>
      </c>
      <c r="L3" s="0" t="n">
        <f aca="false">COUNTIF(J2:J72,"Femme")</f>
        <v>26</v>
      </c>
      <c r="N3" s="2" t="s">
        <v>72</v>
      </c>
      <c r="O3" s="0" t="n">
        <f aca="false">COUNTIF(N2:N72,"Village")</f>
        <v>36</v>
      </c>
      <c r="P3" s="0" t="s">
        <v>59</v>
      </c>
      <c r="Q3" s="2" t="s">
        <v>74</v>
      </c>
      <c r="R3" s="0" t="n">
        <v>2</v>
      </c>
      <c r="S3" s="0" t="n">
        <f aca="false">COUNTIF(Q2:Q72,"2")</f>
        <v>9</v>
      </c>
      <c r="T3" s="4" t="n">
        <f aca="false">S3/66*100</f>
        <v>13.6363636363636</v>
      </c>
      <c r="V3" s="2" t="s">
        <v>73</v>
      </c>
      <c r="W3" s="0" t="s">
        <v>239</v>
      </c>
      <c r="X3" s="0" t="n">
        <f aca="false">COUNTIF(V2:V72,"diplôme/brevet fédéral")</f>
        <v>17</v>
      </c>
    </row>
    <row r="4" customFormat="false" ht="15" hidden="false" customHeight="false" outlineLevel="0" collapsed="false">
      <c r="A4" s="2" t="s">
        <v>70</v>
      </c>
      <c r="C4" s="0" t="s">
        <v>149</v>
      </c>
      <c r="D4" s="5" t="n">
        <f aca="false">COUNTIF(A2:A72,"35-40 ans")</f>
        <v>5</v>
      </c>
      <c r="J4" s="2" t="s">
        <v>58</v>
      </c>
      <c r="N4" s="2" t="s">
        <v>72</v>
      </c>
      <c r="O4" s="0" t="n">
        <f aca="false">COUNTIF(N2:N72,"Hameau")</f>
        <v>1</v>
      </c>
      <c r="P4" s="0" t="s">
        <v>131</v>
      </c>
      <c r="Q4" s="2" t="s">
        <v>61</v>
      </c>
      <c r="R4" s="0" t="n">
        <v>3</v>
      </c>
      <c r="S4" s="0" t="n">
        <f aca="false">COUNTIF(Q2:Q72,"3")</f>
        <v>16</v>
      </c>
      <c r="T4" s="4" t="n">
        <f aca="false">S4/66*100</f>
        <v>24.2424242424242</v>
      </c>
      <c r="V4" s="2" t="s">
        <v>73</v>
      </c>
      <c r="W4" s="0" t="s">
        <v>110</v>
      </c>
      <c r="X4" s="0" t="n">
        <f aca="false">COUNTIF(V2:V72,"CFC")</f>
        <v>7</v>
      </c>
    </row>
    <row r="5" customFormat="false" ht="15" hidden="false" customHeight="false" outlineLevel="0" collapsed="false">
      <c r="A5" s="2" t="s">
        <v>70</v>
      </c>
      <c r="C5" s="0" t="s">
        <v>99</v>
      </c>
      <c r="D5" s="5" t="n">
        <f aca="false">COUNTIF(A2:A72,"40-45 ans")</f>
        <v>7</v>
      </c>
      <c r="J5" s="2" t="s">
        <v>71</v>
      </c>
      <c r="N5" s="2" t="s">
        <v>59</v>
      </c>
      <c r="Q5" s="2" t="s">
        <v>80</v>
      </c>
      <c r="R5" s="0" t="n">
        <v>4</v>
      </c>
      <c r="S5" s="0" t="n">
        <f aca="false">COUNTIF(Q2:Q72,"4")</f>
        <v>6</v>
      </c>
      <c r="T5" s="4" t="n">
        <f aca="false">S5/66*100</f>
        <v>9.09090909090909</v>
      </c>
      <c r="V5" s="2" t="s">
        <v>60</v>
      </c>
      <c r="W5" s="0" t="s">
        <v>240</v>
      </c>
      <c r="X5" s="0" t="n">
        <f aca="false">COUNTIF(V2:V72,"secondaire 2")</f>
        <v>2</v>
      </c>
    </row>
    <row r="6" customFormat="false" ht="15" hidden="false" customHeight="false" outlineLevel="0" collapsed="false">
      <c r="A6" s="2" t="s">
        <v>70</v>
      </c>
      <c r="C6" s="0" t="s">
        <v>129</v>
      </c>
      <c r="D6" s="5" t="n">
        <f aca="false">COUNTIF(A2:A72,"45-50 ans")</f>
        <v>5</v>
      </c>
      <c r="J6" s="2" t="s">
        <v>58</v>
      </c>
      <c r="N6" s="2" t="s">
        <v>59</v>
      </c>
      <c r="Q6" s="2" t="s">
        <v>83</v>
      </c>
      <c r="R6" s="0" t="n">
        <v>5</v>
      </c>
      <c r="S6" s="0" t="n">
        <f aca="false">COUNTIF(Q2:Q72,"5")</f>
        <v>7</v>
      </c>
      <c r="T6" s="4" t="n">
        <f aca="false">S6/66*100</f>
        <v>10.6060606060606</v>
      </c>
      <c r="V6" s="2" t="s">
        <v>73</v>
      </c>
      <c r="W6" s="0" t="s">
        <v>241</v>
      </c>
      <c r="X6" s="0" t="n">
        <v>5</v>
      </c>
    </row>
    <row r="7" customFormat="false" ht="15" hidden="false" customHeight="false" outlineLevel="0" collapsed="false">
      <c r="A7" s="2" t="s">
        <v>70</v>
      </c>
      <c r="C7" s="0" t="s">
        <v>105</v>
      </c>
      <c r="D7" s="5" t="n">
        <f aca="false">COUNTIF(A2:A72,"50-55 ans")</f>
        <v>11</v>
      </c>
      <c r="J7" s="2" t="s">
        <v>58</v>
      </c>
      <c r="N7" s="2" t="s">
        <v>72</v>
      </c>
      <c r="Q7" s="2" t="s">
        <v>87</v>
      </c>
      <c r="R7" s="0" t="n">
        <v>6</v>
      </c>
      <c r="S7" s="0" t="n">
        <f aca="false">COUNTIF(Q2:Q72,"6")</f>
        <v>6</v>
      </c>
      <c r="T7" s="4" t="n">
        <f aca="false">S7/66*100</f>
        <v>9.09090909090909</v>
      </c>
      <c r="V7" s="2" t="s">
        <v>60</v>
      </c>
      <c r="X7" s="0" t="n">
        <f aca="false">SUM(X1:X6)</f>
        <v>71</v>
      </c>
    </row>
    <row r="8" customFormat="false" ht="15" hidden="false" customHeight="false" outlineLevel="0" collapsed="false">
      <c r="A8" s="2" t="s">
        <v>89</v>
      </c>
      <c r="C8" s="0" t="s">
        <v>57</v>
      </c>
      <c r="D8" s="5" t="n">
        <f aca="false">COUNTIF(A2:A72,"55-60 ans")</f>
        <v>10</v>
      </c>
      <c r="J8" s="2" t="s">
        <v>58</v>
      </c>
      <c r="N8" s="2" t="s">
        <v>72</v>
      </c>
      <c r="Q8" s="2" t="s">
        <v>80</v>
      </c>
      <c r="R8" s="0" t="n">
        <v>7</v>
      </c>
      <c r="S8" s="0" t="n">
        <f aca="false">COUNTIF(Q2:Q72,"7")</f>
        <v>7</v>
      </c>
      <c r="T8" s="4" t="n">
        <f aca="false">S8/66*100</f>
        <v>10.6060606060606</v>
      </c>
      <c r="V8" s="2" t="s">
        <v>73</v>
      </c>
    </row>
    <row r="9" customFormat="false" ht="15" hidden="false" customHeight="false" outlineLevel="0" collapsed="false">
      <c r="A9" s="2" t="s">
        <v>95</v>
      </c>
      <c r="C9" s="0" t="s">
        <v>70</v>
      </c>
      <c r="D9" s="5" t="n">
        <f aca="false">COUNTIF(A2:A72,"60-65 ans")</f>
        <v>13</v>
      </c>
      <c r="J9" s="2" t="s">
        <v>71</v>
      </c>
      <c r="N9" s="2" t="s">
        <v>72</v>
      </c>
      <c r="Q9" s="2" t="s">
        <v>96</v>
      </c>
      <c r="R9" s="0" t="n">
        <v>8</v>
      </c>
      <c r="S9" s="0" t="n">
        <f aca="false">COUNTIF(Q2:Q72,"8")</f>
        <v>13</v>
      </c>
      <c r="T9" s="4" t="n">
        <f aca="false">S9/66*100</f>
        <v>19.6969696969697</v>
      </c>
      <c r="V9" s="2" t="s">
        <v>73</v>
      </c>
    </row>
    <row r="10" customFormat="false" ht="15" hidden="false" customHeight="false" outlineLevel="0" collapsed="false">
      <c r="A10" s="2" t="s">
        <v>99</v>
      </c>
      <c r="C10" s="2" t="s">
        <v>89</v>
      </c>
      <c r="D10" s="5" t="n">
        <f aca="false">COUNTIF(A2:A72,"+65 ans")</f>
        <v>8</v>
      </c>
      <c r="J10" s="2" t="s">
        <v>71</v>
      </c>
      <c r="N10" s="2" t="s">
        <v>59</v>
      </c>
      <c r="Q10" s="2" t="s">
        <v>83</v>
      </c>
      <c r="R10" s="0" t="n">
        <v>9</v>
      </c>
      <c r="S10" s="0" t="n">
        <f aca="false">COUNTIF(Q2:Q72,"9")</f>
        <v>2</v>
      </c>
      <c r="T10" s="4" t="n">
        <f aca="false">S10/66*100</f>
        <v>3.03030303030303</v>
      </c>
      <c r="V10" s="2" t="s">
        <v>100</v>
      </c>
    </row>
    <row r="11" customFormat="false" ht="15" hidden="false" customHeight="false" outlineLevel="0" collapsed="false">
      <c r="A11" s="2" t="s">
        <v>105</v>
      </c>
      <c r="C11" s="0" t="s">
        <v>241</v>
      </c>
      <c r="D11" s="5" t="n">
        <f aca="false">COUNTIF(A2:A72,"")</f>
        <v>5</v>
      </c>
      <c r="J11" s="2" t="s">
        <v>58</v>
      </c>
      <c r="N11" s="2" t="s">
        <v>59</v>
      </c>
      <c r="Q11" s="2" t="s">
        <v>96</v>
      </c>
      <c r="R11" s="0" t="n">
        <v>10</v>
      </c>
      <c r="S11" s="0" t="n">
        <f aca="false">COUNTIF(Q2:Q72,"10")</f>
        <v>1</v>
      </c>
      <c r="T11" s="4" t="n">
        <f aca="false">S11/66*100</f>
        <v>1.51515151515152</v>
      </c>
      <c r="V11" s="2" t="s">
        <v>73</v>
      </c>
    </row>
    <row r="12" customFormat="false" ht="15" hidden="false" customHeight="false" outlineLevel="0" collapsed="false">
      <c r="D12" s="0" t="n">
        <f aca="false">SUM(D2:D11)</f>
        <v>71</v>
      </c>
      <c r="Q12" s="2" t="s">
        <v>61</v>
      </c>
      <c r="V12" s="2" t="s">
        <v>110</v>
      </c>
    </row>
    <row r="13" customFormat="false" ht="15" hidden="false" customHeight="false" outlineLevel="0" collapsed="false">
      <c r="A13" s="2" t="s">
        <v>99</v>
      </c>
      <c r="J13" s="2" t="s">
        <v>58</v>
      </c>
      <c r="N13" s="2" t="s">
        <v>72</v>
      </c>
      <c r="Q13" s="2" t="s">
        <v>96</v>
      </c>
      <c r="V13" s="2" t="s">
        <v>60</v>
      </c>
    </row>
    <row r="14" customFormat="false" ht="15" hidden="false" customHeight="false" outlineLevel="0" collapsed="false">
      <c r="A14" s="2" t="s">
        <v>105</v>
      </c>
      <c r="J14" s="2" t="s">
        <v>58</v>
      </c>
      <c r="N14" s="2" t="s">
        <v>59</v>
      </c>
      <c r="Q14" s="2" t="s">
        <v>115</v>
      </c>
      <c r="V14" s="2" t="s">
        <v>73</v>
      </c>
    </row>
    <row r="15" customFormat="false" ht="15" hidden="false" customHeight="false" outlineLevel="0" collapsed="false">
      <c r="A15" s="2" t="s">
        <v>57</v>
      </c>
      <c r="J15" s="2" t="s">
        <v>58</v>
      </c>
      <c r="N15" s="2" t="s">
        <v>59</v>
      </c>
      <c r="Q15" s="2" t="s">
        <v>96</v>
      </c>
      <c r="V15" s="2" t="s">
        <v>73</v>
      </c>
    </row>
    <row r="16" customFormat="false" ht="15" hidden="false" customHeight="false" outlineLevel="0" collapsed="false">
      <c r="A16" s="2" t="s">
        <v>99</v>
      </c>
      <c r="J16" s="2" t="s">
        <v>58</v>
      </c>
      <c r="N16" s="2" t="s">
        <v>59</v>
      </c>
      <c r="Q16" s="2" t="s">
        <v>80</v>
      </c>
      <c r="V16" s="2" t="s">
        <v>60</v>
      </c>
    </row>
    <row r="17" customFormat="false" ht="15" hidden="false" customHeight="false" outlineLevel="0" collapsed="false">
      <c r="A17" s="2" t="s">
        <v>70</v>
      </c>
      <c r="J17" s="2" t="s">
        <v>71</v>
      </c>
      <c r="N17" s="2" t="s">
        <v>59</v>
      </c>
      <c r="Q17" s="2" t="s">
        <v>83</v>
      </c>
      <c r="V17" s="2" t="s">
        <v>73</v>
      </c>
    </row>
    <row r="18" customFormat="false" ht="15" hidden="false" customHeight="false" outlineLevel="0" collapsed="false">
      <c r="A18" s="2" t="s">
        <v>105</v>
      </c>
      <c r="J18" s="2" t="s">
        <v>58</v>
      </c>
      <c r="N18" s="2" t="s">
        <v>72</v>
      </c>
      <c r="Q18" s="2" t="s">
        <v>115</v>
      </c>
      <c r="V18" s="2" t="s">
        <v>73</v>
      </c>
    </row>
    <row r="19" customFormat="false" ht="15" hidden="false" customHeight="false" outlineLevel="0" collapsed="false">
      <c r="A19" s="2" t="s">
        <v>70</v>
      </c>
      <c r="J19" s="2" t="s">
        <v>58</v>
      </c>
      <c r="N19" s="2" t="s">
        <v>59</v>
      </c>
      <c r="Q19" s="2" t="s">
        <v>80</v>
      </c>
      <c r="V19" s="2" t="s">
        <v>73</v>
      </c>
    </row>
    <row r="20" customFormat="false" ht="15" hidden="false" customHeight="false" outlineLevel="0" collapsed="false">
      <c r="A20" s="2" t="s">
        <v>129</v>
      </c>
      <c r="J20" s="2" t="s">
        <v>58</v>
      </c>
      <c r="N20" s="2" t="s">
        <v>72</v>
      </c>
      <c r="Q20" s="2" t="s">
        <v>83</v>
      </c>
      <c r="V20" s="2" t="s">
        <v>73</v>
      </c>
    </row>
    <row r="21" customFormat="false" ht="15" hidden="false" customHeight="false" outlineLevel="0" collapsed="false">
      <c r="A21" s="2" t="s">
        <v>70</v>
      </c>
      <c r="J21" s="2" t="s">
        <v>58</v>
      </c>
      <c r="N21" s="2" t="s">
        <v>131</v>
      </c>
      <c r="Q21" s="2" t="s">
        <v>61</v>
      </c>
      <c r="V21" s="2" t="s">
        <v>60</v>
      </c>
    </row>
    <row r="22" customFormat="false" ht="15" hidden="false" customHeight="false" outlineLevel="0" collapsed="false">
      <c r="A22" s="2" t="s">
        <v>57</v>
      </c>
      <c r="J22" s="2" t="s">
        <v>58</v>
      </c>
      <c r="N22" s="2" t="s">
        <v>72</v>
      </c>
      <c r="Q22" s="2" t="s">
        <v>83</v>
      </c>
      <c r="V22" s="2" t="s">
        <v>110</v>
      </c>
    </row>
    <row r="23" customFormat="false" ht="15" hidden="false" customHeight="false" outlineLevel="0" collapsed="false">
      <c r="A23" s="2" t="s">
        <v>57</v>
      </c>
      <c r="J23" s="2" t="s">
        <v>71</v>
      </c>
      <c r="N23" s="2" t="s">
        <v>59</v>
      </c>
      <c r="Q23" s="2" t="s">
        <v>115</v>
      </c>
      <c r="V23" s="2" t="s">
        <v>73</v>
      </c>
    </row>
    <row r="24" customFormat="false" ht="15" hidden="false" customHeight="false" outlineLevel="0" collapsed="false">
      <c r="A24" s="2" t="s">
        <v>138</v>
      </c>
      <c r="J24" s="2" t="s">
        <v>71</v>
      </c>
      <c r="N24" s="2" t="s">
        <v>72</v>
      </c>
      <c r="Q24" s="2" t="s">
        <v>139</v>
      </c>
      <c r="V24" s="2" t="s">
        <v>73</v>
      </c>
    </row>
    <row r="25" customFormat="false" ht="15" hidden="false" customHeight="false" outlineLevel="0" collapsed="false">
      <c r="Q25" s="2" t="s">
        <v>96</v>
      </c>
      <c r="V25" s="2" t="s">
        <v>73</v>
      </c>
    </row>
    <row r="26" customFormat="false" ht="15" hidden="false" customHeight="false" outlineLevel="0" collapsed="false">
      <c r="A26" s="2" t="s">
        <v>89</v>
      </c>
      <c r="J26" s="2" t="s">
        <v>58</v>
      </c>
      <c r="N26" s="2" t="s">
        <v>72</v>
      </c>
      <c r="Q26" s="2" t="s">
        <v>96</v>
      </c>
      <c r="V26" s="2" t="s">
        <v>73</v>
      </c>
    </row>
    <row r="27" customFormat="false" ht="15" hidden="false" customHeight="false" outlineLevel="0" collapsed="false">
      <c r="A27" s="2" t="s">
        <v>105</v>
      </c>
      <c r="J27" s="2" t="s">
        <v>71</v>
      </c>
      <c r="N27" s="2" t="s">
        <v>59</v>
      </c>
      <c r="Q27" s="2" t="s">
        <v>61</v>
      </c>
      <c r="V27" s="2" t="s">
        <v>110</v>
      </c>
    </row>
    <row r="28" customFormat="false" ht="15" hidden="false" customHeight="false" outlineLevel="0" collapsed="false">
      <c r="A28" s="2" t="s">
        <v>149</v>
      </c>
      <c r="J28" s="2" t="s">
        <v>58</v>
      </c>
      <c r="N28" s="2" t="s">
        <v>59</v>
      </c>
      <c r="Q28" s="2" t="s">
        <v>150</v>
      </c>
      <c r="V28" s="2" t="s">
        <v>100</v>
      </c>
    </row>
    <row r="29" customFormat="false" ht="15" hidden="false" customHeight="false" outlineLevel="0" collapsed="false">
      <c r="A29" s="2" t="s">
        <v>70</v>
      </c>
      <c r="J29" s="2" t="s">
        <v>71</v>
      </c>
      <c r="N29" s="2" t="s">
        <v>59</v>
      </c>
      <c r="Q29" s="2" t="s">
        <v>74</v>
      </c>
      <c r="V29" s="2" t="s">
        <v>110</v>
      </c>
    </row>
    <row r="30" customFormat="false" ht="15" hidden="false" customHeight="false" outlineLevel="0" collapsed="false">
      <c r="A30" s="2" t="s">
        <v>57</v>
      </c>
      <c r="J30" s="2" t="s">
        <v>71</v>
      </c>
      <c r="N30" s="2" t="s">
        <v>72</v>
      </c>
      <c r="Q30" s="2" t="s">
        <v>115</v>
      </c>
      <c r="V30" s="2" t="s">
        <v>73</v>
      </c>
    </row>
    <row r="31" customFormat="false" ht="15" hidden="false" customHeight="false" outlineLevel="0" collapsed="false">
      <c r="A31" s="2" t="s">
        <v>95</v>
      </c>
      <c r="J31" s="2" t="s">
        <v>71</v>
      </c>
      <c r="N31" s="2" t="s">
        <v>59</v>
      </c>
      <c r="Q31" s="2" t="s">
        <v>74</v>
      </c>
      <c r="V31" s="2" t="s">
        <v>110</v>
      </c>
    </row>
    <row r="32" customFormat="false" ht="15" hidden="false" customHeight="false" outlineLevel="0" collapsed="false">
      <c r="A32" s="2" t="s">
        <v>89</v>
      </c>
      <c r="J32" s="2" t="s">
        <v>58</v>
      </c>
      <c r="N32" s="2" t="s">
        <v>59</v>
      </c>
      <c r="Q32" s="2" t="s">
        <v>61</v>
      </c>
      <c r="V32" s="2" t="s">
        <v>60</v>
      </c>
    </row>
    <row r="33" customFormat="false" ht="15" hidden="false" customHeight="false" outlineLevel="0" collapsed="false">
      <c r="A33" s="2" t="s">
        <v>105</v>
      </c>
      <c r="J33" s="2" t="s">
        <v>58</v>
      </c>
      <c r="Q33" s="2" t="s">
        <v>61</v>
      </c>
      <c r="V33" s="2" t="s">
        <v>60</v>
      </c>
    </row>
    <row r="34" customFormat="false" ht="15" hidden="false" customHeight="false" outlineLevel="0" collapsed="false">
      <c r="A34" s="2" t="s">
        <v>89</v>
      </c>
      <c r="J34" s="2" t="s">
        <v>58</v>
      </c>
      <c r="N34" s="2" t="s">
        <v>59</v>
      </c>
      <c r="Q34" s="2" t="s">
        <v>115</v>
      </c>
      <c r="V34" s="2" t="s">
        <v>60</v>
      </c>
    </row>
    <row r="35" customFormat="false" ht="15" hidden="false" customHeight="false" outlineLevel="0" collapsed="false">
      <c r="A35" s="2" t="s">
        <v>89</v>
      </c>
      <c r="J35" s="2" t="s">
        <v>71</v>
      </c>
      <c r="N35" s="2" t="s">
        <v>59</v>
      </c>
      <c r="Q35" s="2" t="s">
        <v>139</v>
      </c>
      <c r="V35" s="2" t="s">
        <v>73</v>
      </c>
    </row>
    <row r="36" customFormat="false" ht="15" hidden="false" customHeight="false" outlineLevel="0" collapsed="false">
      <c r="A36" s="2" t="s">
        <v>70</v>
      </c>
      <c r="J36" s="2" t="s">
        <v>58</v>
      </c>
      <c r="N36" s="2" t="s">
        <v>59</v>
      </c>
      <c r="Q36" s="2" t="s">
        <v>80</v>
      </c>
      <c r="V36" s="2" t="s">
        <v>60</v>
      </c>
    </row>
    <row r="37" customFormat="false" ht="15" hidden="false" customHeight="false" outlineLevel="0" collapsed="false">
      <c r="A37" s="2" t="s">
        <v>57</v>
      </c>
      <c r="J37" s="2" t="s">
        <v>71</v>
      </c>
      <c r="N37" s="2" t="s">
        <v>59</v>
      </c>
      <c r="Q37" s="2" t="s">
        <v>115</v>
      </c>
      <c r="V37" s="2" t="s">
        <v>73</v>
      </c>
    </row>
    <row r="38" customFormat="false" ht="15" hidden="false" customHeight="false" outlineLevel="0" collapsed="false">
      <c r="A38" s="2" t="s">
        <v>70</v>
      </c>
      <c r="J38" s="2" t="s">
        <v>58</v>
      </c>
      <c r="N38" s="2" t="s">
        <v>59</v>
      </c>
      <c r="Q38" s="2" t="s">
        <v>61</v>
      </c>
      <c r="V38" s="2" t="s">
        <v>60</v>
      </c>
    </row>
    <row r="39" customFormat="false" ht="15" hidden="false" customHeight="false" outlineLevel="0" collapsed="false">
      <c r="A39" s="2" t="s">
        <v>105</v>
      </c>
      <c r="J39" s="2" t="s">
        <v>58</v>
      </c>
      <c r="N39" s="2" t="s">
        <v>72</v>
      </c>
      <c r="Q39" s="2" t="s">
        <v>74</v>
      </c>
      <c r="V39" s="2" t="s">
        <v>73</v>
      </c>
    </row>
    <row r="40" customFormat="false" ht="15" hidden="false" customHeight="false" outlineLevel="0" collapsed="false">
      <c r="A40" s="2" t="s">
        <v>138</v>
      </c>
      <c r="J40" s="2" t="s">
        <v>71</v>
      </c>
      <c r="N40" s="2" t="s">
        <v>72</v>
      </c>
      <c r="Q40" s="2" t="s">
        <v>96</v>
      </c>
      <c r="V40" s="2" t="s">
        <v>73</v>
      </c>
    </row>
    <row r="41" customFormat="false" ht="15" hidden="false" customHeight="false" outlineLevel="0" collapsed="false">
      <c r="A41" s="2" t="s">
        <v>99</v>
      </c>
      <c r="J41" s="2" t="s">
        <v>58</v>
      </c>
      <c r="N41" s="2" t="s">
        <v>59</v>
      </c>
      <c r="Q41" s="2" t="s">
        <v>80</v>
      </c>
      <c r="V41" s="2" t="s">
        <v>73</v>
      </c>
    </row>
    <row r="42" customFormat="false" ht="15" hidden="false" customHeight="false" outlineLevel="0" collapsed="false">
      <c r="Q42" s="2" t="s">
        <v>87</v>
      </c>
    </row>
    <row r="43" customFormat="false" ht="15" hidden="false" customHeight="false" outlineLevel="0" collapsed="false">
      <c r="A43" s="2" t="s">
        <v>105</v>
      </c>
      <c r="J43" s="2" t="s">
        <v>71</v>
      </c>
      <c r="N43" s="2" t="s">
        <v>72</v>
      </c>
      <c r="Q43" s="2" t="s">
        <v>83</v>
      </c>
      <c r="V43" s="2" t="s">
        <v>73</v>
      </c>
    </row>
    <row r="44" customFormat="false" ht="15" hidden="false" customHeight="false" outlineLevel="0" collapsed="false">
      <c r="A44" s="2" t="s">
        <v>95</v>
      </c>
      <c r="J44" s="2" t="s">
        <v>58</v>
      </c>
      <c r="N44" s="2" t="s">
        <v>59</v>
      </c>
      <c r="Q44" s="2" t="s">
        <v>61</v>
      </c>
      <c r="V44" s="2" t="s">
        <v>110</v>
      </c>
    </row>
    <row r="45" customFormat="false" ht="15" hidden="false" customHeight="false" outlineLevel="0" collapsed="false">
      <c r="A45" s="2" t="s">
        <v>149</v>
      </c>
      <c r="J45" s="2" t="s">
        <v>71</v>
      </c>
      <c r="N45" s="2" t="s">
        <v>72</v>
      </c>
      <c r="Q45" s="2" t="s">
        <v>115</v>
      </c>
      <c r="V45" s="2" t="s">
        <v>73</v>
      </c>
    </row>
    <row r="46" customFormat="false" ht="15" hidden="false" customHeight="false" outlineLevel="0" collapsed="false">
      <c r="A46" s="2" t="s">
        <v>89</v>
      </c>
      <c r="J46" s="2" t="s">
        <v>58</v>
      </c>
      <c r="N46" s="2" t="s">
        <v>59</v>
      </c>
      <c r="Q46" s="2" t="s">
        <v>115</v>
      </c>
      <c r="V46" s="2" t="s">
        <v>188</v>
      </c>
    </row>
    <row r="47" customFormat="false" ht="15" hidden="false" customHeight="false" outlineLevel="0" collapsed="false">
      <c r="A47" s="2" t="s">
        <v>129</v>
      </c>
      <c r="J47" s="2" t="s">
        <v>71</v>
      </c>
      <c r="N47" s="2" t="s">
        <v>59</v>
      </c>
      <c r="Q47" s="2" t="s">
        <v>61</v>
      </c>
      <c r="V47" s="2" t="s">
        <v>73</v>
      </c>
    </row>
    <row r="48" customFormat="false" ht="15" hidden="false" customHeight="false" outlineLevel="0" collapsed="false">
      <c r="A48" s="2" t="s">
        <v>70</v>
      </c>
      <c r="J48" s="2" t="s">
        <v>71</v>
      </c>
      <c r="N48" s="2" t="s">
        <v>72</v>
      </c>
      <c r="Q48" s="2" t="s">
        <v>139</v>
      </c>
      <c r="V48" s="2" t="s">
        <v>73</v>
      </c>
    </row>
    <row r="49" customFormat="false" ht="15" hidden="false" customHeight="false" outlineLevel="0" collapsed="false">
      <c r="A49" s="2" t="s">
        <v>89</v>
      </c>
      <c r="J49" s="2" t="s">
        <v>58</v>
      </c>
      <c r="N49" s="2" t="s">
        <v>59</v>
      </c>
      <c r="Q49" s="2" t="s">
        <v>87</v>
      </c>
      <c r="V49" s="2" t="s">
        <v>73</v>
      </c>
    </row>
    <row r="50" customFormat="false" ht="15" hidden="false" customHeight="false" outlineLevel="0" collapsed="false">
      <c r="A50" s="2" t="s">
        <v>105</v>
      </c>
      <c r="J50" s="2" t="s">
        <v>71</v>
      </c>
      <c r="N50" s="2" t="s">
        <v>59</v>
      </c>
      <c r="Q50" s="2" t="s">
        <v>74</v>
      </c>
      <c r="V50" s="2" t="s">
        <v>60</v>
      </c>
    </row>
    <row r="51" customFormat="false" ht="15" hidden="false" customHeight="false" outlineLevel="0" collapsed="false">
      <c r="Q51" s="2" t="s">
        <v>87</v>
      </c>
    </row>
    <row r="52" customFormat="false" ht="15" hidden="false" customHeight="false" outlineLevel="0" collapsed="false">
      <c r="A52" s="2" t="s">
        <v>105</v>
      </c>
      <c r="J52" s="2" t="s">
        <v>58</v>
      </c>
      <c r="N52" s="2" t="s">
        <v>72</v>
      </c>
      <c r="Q52" s="2" t="s">
        <v>198</v>
      </c>
      <c r="V52" s="2" t="s">
        <v>73</v>
      </c>
    </row>
    <row r="53" customFormat="false" ht="15" hidden="false" customHeight="false" outlineLevel="0" collapsed="false">
      <c r="A53" s="2" t="s">
        <v>99</v>
      </c>
      <c r="J53" s="2" t="s">
        <v>71</v>
      </c>
      <c r="N53" s="2" t="s">
        <v>59</v>
      </c>
      <c r="Q53" s="2" t="s">
        <v>115</v>
      </c>
      <c r="V53" s="2" t="s">
        <v>73</v>
      </c>
    </row>
    <row r="54" customFormat="false" ht="15" hidden="false" customHeight="false" outlineLevel="0" collapsed="false">
      <c r="A54" s="2" t="s">
        <v>57</v>
      </c>
      <c r="J54" s="2" t="s">
        <v>58</v>
      </c>
      <c r="N54" s="2" t="s">
        <v>59</v>
      </c>
      <c r="Q54" s="2" t="s">
        <v>61</v>
      </c>
      <c r="V54" s="2" t="s">
        <v>60</v>
      </c>
    </row>
    <row r="55" customFormat="false" ht="15" hidden="false" customHeight="false" outlineLevel="0" collapsed="false">
      <c r="A55" s="2" t="s">
        <v>57</v>
      </c>
      <c r="J55" s="2" t="s">
        <v>71</v>
      </c>
      <c r="N55" s="2" t="s">
        <v>59</v>
      </c>
      <c r="Q55" s="2" t="s">
        <v>115</v>
      </c>
      <c r="V55" s="2" t="s">
        <v>73</v>
      </c>
    </row>
    <row r="56" customFormat="false" ht="15" hidden="false" customHeight="false" outlineLevel="0" collapsed="false">
      <c r="A56" s="2" t="s">
        <v>105</v>
      </c>
      <c r="J56" s="2" t="s">
        <v>71</v>
      </c>
      <c r="N56" s="2" t="s">
        <v>72</v>
      </c>
      <c r="Q56" s="2" t="s">
        <v>115</v>
      </c>
      <c r="V56" s="2" t="s">
        <v>73</v>
      </c>
    </row>
    <row r="57" customFormat="false" ht="15" hidden="false" customHeight="false" outlineLevel="0" collapsed="false">
      <c r="A57" s="2" t="s">
        <v>105</v>
      </c>
      <c r="J57" s="2" t="s">
        <v>58</v>
      </c>
      <c r="N57" s="2" t="s">
        <v>72</v>
      </c>
      <c r="Q57" s="2" t="s">
        <v>115</v>
      </c>
      <c r="V57" s="2" t="s">
        <v>73</v>
      </c>
    </row>
    <row r="58" customFormat="false" ht="15" hidden="false" customHeight="false" outlineLevel="0" collapsed="false">
      <c r="A58" s="2" t="s">
        <v>95</v>
      </c>
      <c r="J58" s="2" t="s">
        <v>58</v>
      </c>
      <c r="N58" s="2" t="s">
        <v>72</v>
      </c>
      <c r="Q58" s="2" t="s">
        <v>96</v>
      </c>
      <c r="V58" s="2" t="s">
        <v>73</v>
      </c>
    </row>
    <row r="59" customFormat="false" ht="15" hidden="false" customHeight="false" outlineLevel="0" collapsed="false">
      <c r="A59" s="2" t="s">
        <v>129</v>
      </c>
      <c r="J59" s="2" t="s">
        <v>58</v>
      </c>
      <c r="N59" s="2" t="s">
        <v>59</v>
      </c>
      <c r="Q59" s="2" t="s">
        <v>115</v>
      </c>
      <c r="V59" s="2" t="s">
        <v>60</v>
      </c>
    </row>
    <row r="60" customFormat="false" ht="15" hidden="false" customHeight="false" outlineLevel="0" collapsed="false">
      <c r="A60" s="2" t="s">
        <v>70</v>
      </c>
      <c r="J60" s="2" t="s">
        <v>58</v>
      </c>
      <c r="N60" s="2" t="s">
        <v>72</v>
      </c>
      <c r="Q60" s="2" t="s">
        <v>87</v>
      </c>
      <c r="V60" s="2" t="s">
        <v>60</v>
      </c>
    </row>
    <row r="61" customFormat="false" ht="15" hidden="false" customHeight="false" outlineLevel="0" collapsed="false">
      <c r="A61" s="2" t="s">
        <v>99</v>
      </c>
      <c r="J61" s="2" t="s">
        <v>58</v>
      </c>
      <c r="N61" s="2" t="s">
        <v>72</v>
      </c>
      <c r="Q61" s="2" t="s">
        <v>115</v>
      </c>
      <c r="V61" s="2" t="s">
        <v>73</v>
      </c>
    </row>
    <row r="62" customFormat="false" ht="15" hidden="false" customHeight="false" outlineLevel="0" collapsed="false">
      <c r="A62" s="2" t="s">
        <v>99</v>
      </c>
      <c r="J62" s="2" t="s">
        <v>58</v>
      </c>
      <c r="N62" s="2" t="s">
        <v>59</v>
      </c>
      <c r="Q62" s="2" t="s">
        <v>80</v>
      </c>
      <c r="V62" s="2" t="s">
        <v>60</v>
      </c>
    </row>
    <row r="63" customFormat="false" ht="15" hidden="false" customHeight="false" outlineLevel="0" collapsed="false">
      <c r="A63" s="2" t="s">
        <v>57</v>
      </c>
      <c r="J63" s="2" t="s">
        <v>71</v>
      </c>
      <c r="N63" s="2" t="s">
        <v>72</v>
      </c>
      <c r="Q63" s="2" t="s">
        <v>96</v>
      </c>
      <c r="V63" s="2" t="s">
        <v>73</v>
      </c>
    </row>
    <row r="64" customFormat="false" ht="15" hidden="false" customHeight="false" outlineLevel="0" collapsed="false">
      <c r="A64" s="2" t="s">
        <v>149</v>
      </c>
      <c r="J64" s="2" t="s">
        <v>58</v>
      </c>
      <c r="N64" s="2" t="s">
        <v>59</v>
      </c>
      <c r="Q64" s="2" t="s">
        <v>150</v>
      </c>
      <c r="V64" s="2" t="s">
        <v>79</v>
      </c>
    </row>
    <row r="65" customFormat="false" ht="15" hidden="false" customHeight="false" outlineLevel="0" collapsed="false">
      <c r="A65" s="2" t="s">
        <v>57</v>
      </c>
      <c r="J65" s="2" t="s">
        <v>58</v>
      </c>
      <c r="N65" s="2" t="s">
        <v>72</v>
      </c>
      <c r="Q65" s="2" t="s">
        <v>61</v>
      </c>
      <c r="V65" s="2" t="s">
        <v>60</v>
      </c>
    </row>
    <row r="66" customFormat="false" ht="15" hidden="false" customHeight="false" outlineLevel="0" collapsed="false">
      <c r="A66" s="2" t="s">
        <v>89</v>
      </c>
      <c r="J66" s="2" t="s">
        <v>58</v>
      </c>
      <c r="N66" s="2" t="s">
        <v>72</v>
      </c>
      <c r="Q66" s="2" t="s">
        <v>115</v>
      </c>
      <c r="V66" s="2" t="s">
        <v>73</v>
      </c>
    </row>
    <row r="67" customFormat="false" ht="15" hidden="false" customHeight="false" outlineLevel="0" collapsed="false">
      <c r="A67" s="2" t="s">
        <v>149</v>
      </c>
      <c r="J67" s="2" t="s">
        <v>71</v>
      </c>
      <c r="N67" s="2" t="s">
        <v>72</v>
      </c>
      <c r="Q67" s="2" t="s">
        <v>139</v>
      </c>
      <c r="V67" s="2" t="s">
        <v>110</v>
      </c>
    </row>
    <row r="68" customFormat="false" ht="15" hidden="false" customHeight="false" outlineLevel="0" collapsed="false">
      <c r="Q68" s="2" t="s">
        <v>87</v>
      </c>
    </row>
    <row r="69" customFormat="false" ht="15" hidden="false" customHeight="false" outlineLevel="0" collapsed="false">
      <c r="A69" s="2" t="s">
        <v>129</v>
      </c>
      <c r="J69" s="2" t="s">
        <v>58</v>
      </c>
      <c r="N69" s="2" t="s">
        <v>59</v>
      </c>
      <c r="Q69" s="2" t="s">
        <v>74</v>
      </c>
      <c r="V69" s="2" t="s">
        <v>73</v>
      </c>
    </row>
    <row r="70" customFormat="false" ht="15" hidden="false" customHeight="false" outlineLevel="0" collapsed="false">
      <c r="A70" s="2" t="s">
        <v>129</v>
      </c>
      <c r="J70" s="2" t="s">
        <v>58</v>
      </c>
      <c r="N70" s="2" t="s">
        <v>72</v>
      </c>
      <c r="Q70" s="2" t="s">
        <v>115</v>
      </c>
      <c r="V70" s="2" t="s">
        <v>73</v>
      </c>
    </row>
    <row r="71" customFormat="false" ht="15" hidden="false" customHeight="false" outlineLevel="0" collapsed="false">
      <c r="A71" s="2" t="s">
        <v>95</v>
      </c>
      <c r="J71" s="2" t="s">
        <v>71</v>
      </c>
      <c r="N71" s="2" t="s">
        <v>59</v>
      </c>
      <c r="Q71" s="2" t="s">
        <v>87</v>
      </c>
      <c r="V71" s="2" t="s">
        <v>73</v>
      </c>
    </row>
    <row r="72" customFormat="false" ht="15" hidden="false" customHeight="false" outlineLevel="0" collapsed="false">
      <c r="A72" s="2" t="s">
        <v>149</v>
      </c>
      <c r="J72" s="2" t="s">
        <v>71</v>
      </c>
      <c r="N72" s="2" t="s">
        <v>59</v>
      </c>
      <c r="Q72" s="2" t="s">
        <v>61</v>
      </c>
      <c r="V72" s="2"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5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S2" activeCellId="1" sqref="L:L S2"/>
    </sheetView>
  </sheetViews>
  <sheetFormatPr defaultColWidth="10.4765625" defaultRowHeight="15" zeroHeight="false" outlineLevelRow="0" outlineLevelCol="0"/>
  <cols>
    <col collapsed="false" customWidth="true" hidden="false" outlineLevel="0" max="1" min="1" style="0" width="20.77"/>
    <col collapsed="false" customWidth="true" hidden="false" outlineLevel="0" max="2" min="2" style="0" width="15.58"/>
    <col collapsed="false" customWidth="true" hidden="false" outlineLevel="0" max="5" min="5" style="0" width="20.39"/>
    <col collapsed="false" customWidth="false" hidden="false" outlineLevel="0" max="19" min="19" style="4" width="10.5"/>
  </cols>
  <sheetData>
    <row r="1" s="6" customFormat="true" ht="15" hidden="false" customHeight="false" outlineLevel="0" collapsed="false">
      <c r="A1" s="6" t="s">
        <v>242</v>
      </c>
      <c r="B1" s="6" t="s">
        <v>243</v>
      </c>
      <c r="C1" s="6" t="s">
        <v>244</v>
      </c>
      <c r="D1" s="6" t="s">
        <v>2</v>
      </c>
      <c r="E1" s="6" t="s">
        <v>3</v>
      </c>
      <c r="F1" s="6" t="s">
        <v>245</v>
      </c>
      <c r="G1" s="6" t="s">
        <v>246</v>
      </c>
      <c r="H1" s="0"/>
      <c r="I1" s="0" t="s">
        <v>3</v>
      </c>
      <c r="J1" s="6" t="s">
        <v>247</v>
      </c>
      <c r="L1" s="6" t="s">
        <v>2</v>
      </c>
      <c r="N1" s="6" t="s">
        <v>247</v>
      </c>
      <c r="P1" s="6" t="s">
        <v>248</v>
      </c>
      <c r="S1" s="7"/>
    </row>
    <row r="2" customFormat="false" ht="15" hidden="false" customHeight="false" outlineLevel="0" collapsed="false">
      <c r="A2" s="0" t="s">
        <v>249</v>
      </c>
      <c r="B2" s="0" t="s">
        <v>250</v>
      </c>
      <c r="C2" s="0" t="n">
        <v>1956</v>
      </c>
      <c r="D2" s="0" t="s">
        <v>251</v>
      </c>
      <c r="E2" s="0" t="s">
        <v>252</v>
      </c>
      <c r="F2" s="0" t="s">
        <v>253</v>
      </c>
      <c r="G2" s="0" t="n">
        <v>11906</v>
      </c>
      <c r="J2" s="0" t="n">
        <f aca="false">2021-C2</f>
        <v>65</v>
      </c>
      <c r="K2" s="0" t="s">
        <v>238</v>
      </c>
      <c r="L2" s="0" t="n">
        <f aca="false">COUNTIF(D2:D151,"F")</f>
        <v>45</v>
      </c>
      <c r="N2" s="0" t="s">
        <v>138</v>
      </c>
      <c r="O2" s="0" t="n">
        <f aca="false">COUNTIFS(J2:J151, "&lt;30")</f>
        <v>2</v>
      </c>
      <c r="P2" s="0" t="n">
        <v>1</v>
      </c>
      <c r="Q2" s="0" t="n">
        <f aca="false">COUNTIFS(F2:F151, "EP")</f>
        <v>6</v>
      </c>
      <c r="R2" s="0" t="s">
        <v>253</v>
      </c>
      <c r="S2" s="4" t="n">
        <f aca="false">Q2/150*100</f>
        <v>4</v>
      </c>
    </row>
    <row r="3" customFormat="false" ht="15" hidden="false" customHeight="false" outlineLevel="0" collapsed="false">
      <c r="A3" s="0" t="s">
        <v>254</v>
      </c>
      <c r="B3" s="0" t="s">
        <v>255</v>
      </c>
      <c r="C3" s="0" t="n">
        <v>1975</v>
      </c>
      <c r="D3" s="0" t="s">
        <v>256</v>
      </c>
      <c r="E3" s="0" t="s">
        <v>257</v>
      </c>
      <c r="F3" s="0" t="s">
        <v>258</v>
      </c>
      <c r="G3" s="0" t="n">
        <v>1423</v>
      </c>
      <c r="H3" s="0" t="s">
        <v>236</v>
      </c>
      <c r="I3" s="0" t="n">
        <f aca="false">COUNTIFS(G2:G151, "&gt;=10000")</f>
        <v>62</v>
      </c>
      <c r="J3" s="0" t="n">
        <f aca="false">2021-C3</f>
        <v>46</v>
      </c>
      <c r="K3" s="0" t="s">
        <v>259</v>
      </c>
      <c r="L3" s="0" t="n">
        <f aca="false">COUNTIF(D2:D151,"M")</f>
        <v>105</v>
      </c>
      <c r="N3" s="0" t="s">
        <v>95</v>
      </c>
      <c r="O3" s="0" t="n">
        <f aca="false">COUNTIFS(J2:J151, "&gt;=30",J2:J151, "&lt;35")</f>
        <v>8</v>
      </c>
      <c r="P3" s="0" t="n">
        <v>2</v>
      </c>
      <c r="Q3" s="0" t="n">
        <f aca="false">COUNTIFS(F2:F151, "SOC")/2</f>
        <v>17.5</v>
      </c>
      <c r="R3" s="0" t="s">
        <v>260</v>
      </c>
      <c r="S3" s="4" t="n">
        <f aca="false">Q3/150*100</f>
        <v>11.6666666666667</v>
      </c>
    </row>
    <row r="4" customFormat="false" ht="15" hidden="false" customHeight="false" outlineLevel="0" collapsed="false">
      <c r="A4" s="0" t="s">
        <v>261</v>
      </c>
      <c r="B4" s="0" t="s">
        <v>262</v>
      </c>
      <c r="C4" s="0" t="n">
        <v>1962</v>
      </c>
      <c r="D4" s="0" t="s">
        <v>251</v>
      </c>
      <c r="E4" s="0" t="s">
        <v>263</v>
      </c>
      <c r="F4" s="0" t="s">
        <v>260</v>
      </c>
      <c r="G4" s="0" t="n">
        <v>167474</v>
      </c>
      <c r="H4" s="0" t="s">
        <v>59</v>
      </c>
      <c r="I4" s="0" t="n">
        <f aca="false">COUNTIFS(G2:G151, "&lt;10000")-I5</f>
        <v>82</v>
      </c>
      <c r="J4" s="0" t="n">
        <f aca="false">2021-C4</f>
        <v>59</v>
      </c>
      <c r="N4" s="0" t="s">
        <v>149</v>
      </c>
      <c r="O4" s="0" t="n">
        <f aca="false">COUNTIFS(J2:J151, "&gt;=35",J2:J151, "&lt;40")</f>
        <v>12</v>
      </c>
      <c r="P4" s="0" t="n">
        <v>3</v>
      </c>
      <c r="Q4" s="0" t="n">
        <f aca="false">COUNTIFS(F2:F151, "SOC")/2</f>
        <v>17.5</v>
      </c>
      <c r="R4" s="0" t="s">
        <v>260</v>
      </c>
      <c r="S4" s="4" t="n">
        <f aca="false">Q4/150*100</f>
        <v>11.6666666666667</v>
      </c>
    </row>
    <row r="5" customFormat="false" ht="15" hidden="false" customHeight="false" outlineLevel="0" collapsed="false">
      <c r="A5" s="0" t="s">
        <v>264</v>
      </c>
      <c r="B5" s="0" t="s">
        <v>265</v>
      </c>
      <c r="C5" s="0" t="n">
        <v>1956</v>
      </c>
      <c r="D5" s="0" t="s">
        <v>251</v>
      </c>
      <c r="E5" s="0" t="s">
        <v>263</v>
      </c>
      <c r="F5" s="0" t="s">
        <v>266</v>
      </c>
      <c r="G5" s="0" t="n">
        <v>167474</v>
      </c>
      <c r="H5" s="0" t="s">
        <v>131</v>
      </c>
      <c r="I5" s="0" t="n">
        <f aca="false">COUNTIFS(G2:G151, "=100")</f>
        <v>6</v>
      </c>
      <c r="J5" s="0" t="n">
        <f aca="false">2021-C5</f>
        <v>65</v>
      </c>
      <c r="N5" s="0" t="s">
        <v>99</v>
      </c>
      <c r="O5" s="0" t="n">
        <f aca="false">COUNTIFS(J2:J151, "&gt;=40",J2:J151, "&lt;45")</f>
        <v>14</v>
      </c>
      <c r="P5" s="0" t="n">
        <v>4</v>
      </c>
      <c r="Q5" s="0" t="n">
        <f aca="false">COUNTIFS(F2:F151, "VER")</f>
        <v>22</v>
      </c>
      <c r="R5" s="0" t="s">
        <v>266</v>
      </c>
      <c r="S5" s="4" t="n">
        <f aca="false">Q5/150*100</f>
        <v>14.6666666666667</v>
      </c>
    </row>
    <row r="6" customFormat="false" ht="15" hidden="false" customHeight="false" outlineLevel="0" collapsed="false">
      <c r="A6" s="0" t="s">
        <v>267</v>
      </c>
      <c r="B6" s="0" t="s">
        <v>268</v>
      </c>
      <c r="C6" s="0" t="n">
        <v>1967</v>
      </c>
      <c r="D6" s="0" t="s">
        <v>256</v>
      </c>
      <c r="E6" s="0" t="s">
        <v>269</v>
      </c>
      <c r="F6" s="0" t="s">
        <v>260</v>
      </c>
      <c r="G6" s="0" t="n">
        <v>30189</v>
      </c>
      <c r="I6" s="0" t="n">
        <f aca="false">SUM(I3:I5)</f>
        <v>150</v>
      </c>
      <c r="J6" s="0" t="n">
        <f aca="false">2021-C6</f>
        <v>54</v>
      </c>
      <c r="N6" s="0" t="s">
        <v>129</v>
      </c>
      <c r="O6" s="0" t="n">
        <f aca="false">COUNTIFS(J2:J151, "&gt;=45",J2:J151, "&lt;50")</f>
        <v>14</v>
      </c>
      <c r="P6" s="0" t="n">
        <v>5</v>
      </c>
      <c r="Q6" s="0" t="n">
        <f aca="false">COUNTIFS(F2:F151, "LIBRE")</f>
        <v>4</v>
      </c>
      <c r="R6" s="0" t="s">
        <v>270</v>
      </c>
      <c r="S6" s="4" t="n">
        <f aca="false">Q6/150*100</f>
        <v>2.66666666666667</v>
      </c>
    </row>
    <row r="7" customFormat="false" ht="15" hidden="false" customHeight="false" outlineLevel="0" collapsed="false">
      <c r="A7" s="0" t="s">
        <v>271</v>
      </c>
      <c r="B7" s="0" t="s">
        <v>272</v>
      </c>
      <c r="C7" s="0" t="n">
        <v>1989</v>
      </c>
      <c r="D7" s="0" t="s">
        <v>251</v>
      </c>
      <c r="E7" s="0" t="s">
        <v>273</v>
      </c>
      <c r="F7" s="0" t="s">
        <v>270</v>
      </c>
      <c r="G7" s="0" t="n">
        <v>7869</v>
      </c>
      <c r="J7" s="0" t="n">
        <f aca="false">2021-C7</f>
        <v>32</v>
      </c>
      <c r="N7" s="0" t="s">
        <v>105</v>
      </c>
      <c r="O7" s="0" t="n">
        <f aca="false">COUNTIFS(J2:J151, "&gt;=50",J2:J151, "&lt;55")</f>
        <v>21</v>
      </c>
      <c r="P7" s="0" t="n">
        <v>6</v>
      </c>
      <c r="Q7" s="0" t="n">
        <f aca="false">COUNTIFS(F2:F151, "VL")</f>
        <v>9</v>
      </c>
      <c r="R7" s="0" t="s">
        <v>274</v>
      </c>
      <c r="S7" s="4" t="n">
        <f aca="false">Q7/150*100</f>
        <v>6</v>
      </c>
    </row>
    <row r="8" customFormat="false" ht="15" hidden="false" customHeight="false" outlineLevel="0" collapsed="false">
      <c r="A8" s="0" t="s">
        <v>275</v>
      </c>
      <c r="B8" s="0" t="s">
        <v>276</v>
      </c>
      <c r="C8" s="0" t="n">
        <v>1968</v>
      </c>
      <c r="D8" s="0" t="s">
        <v>251</v>
      </c>
      <c r="E8" s="0" t="s">
        <v>277</v>
      </c>
      <c r="F8" s="0" t="s">
        <v>278</v>
      </c>
      <c r="G8" s="0" t="n">
        <v>3468</v>
      </c>
      <c r="J8" s="0" t="n">
        <f aca="false">2021-C8</f>
        <v>53</v>
      </c>
      <c r="N8" s="0" t="s">
        <v>57</v>
      </c>
      <c r="O8" s="0" t="n">
        <f aca="false">COUNTIFS(J2:J151, "&gt;=55",J2:J151, "&lt;60")</f>
        <v>23</v>
      </c>
      <c r="P8" s="0" t="n">
        <v>7</v>
      </c>
      <c r="Q8" s="0" t="n">
        <f aca="false">COUNTIFS(F2:F151, "PLR")/2</f>
        <v>24</v>
      </c>
      <c r="R8" s="0" t="s">
        <v>258</v>
      </c>
      <c r="S8" s="4" t="n">
        <f aca="false">Q8/150*100</f>
        <v>16</v>
      </c>
    </row>
    <row r="9" customFormat="false" ht="15" hidden="false" customHeight="false" outlineLevel="0" collapsed="false">
      <c r="A9" s="0" t="s">
        <v>279</v>
      </c>
      <c r="B9" s="0" t="s">
        <v>280</v>
      </c>
      <c r="C9" s="0" t="n">
        <v>1977</v>
      </c>
      <c r="D9" s="0" t="s">
        <v>256</v>
      </c>
      <c r="E9" s="0" t="s">
        <v>281</v>
      </c>
      <c r="F9" s="0" t="s">
        <v>258</v>
      </c>
      <c r="G9" s="0" t="n">
        <v>100</v>
      </c>
      <c r="J9" s="0" t="n">
        <f aca="false">2021-C9</f>
        <v>44</v>
      </c>
      <c r="N9" s="0" t="s">
        <v>70</v>
      </c>
      <c r="O9" s="0" t="n">
        <f aca="false">COUNTIFS(J2:J151, "&gt;=60",J2:J151, "&lt;65")</f>
        <v>26</v>
      </c>
      <c r="P9" s="0" t="n">
        <v>8</v>
      </c>
      <c r="Q9" s="0" t="n">
        <f aca="false">COUNTIFS(F2:F151, "PLR")/2</f>
        <v>24</v>
      </c>
      <c r="R9" s="0" t="s">
        <v>258</v>
      </c>
      <c r="S9" s="4" t="n">
        <f aca="false">Q9/150*100</f>
        <v>16</v>
      </c>
    </row>
    <row r="10" customFormat="false" ht="15" hidden="false" customHeight="false" outlineLevel="0" collapsed="false">
      <c r="A10" s="0" t="s">
        <v>282</v>
      </c>
      <c r="B10" s="0" t="s">
        <v>283</v>
      </c>
      <c r="C10" s="0" t="n">
        <v>1955</v>
      </c>
      <c r="D10" s="0" t="s">
        <v>251</v>
      </c>
      <c r="E10" s="0" t="s">
        <v>284</v>
      </c>
      <c r="F10" s="0" t="s">
        <v>260</v>
      </c>
      <c r="G10" s="0" t="n">
        <v>3434</v>
      </c>
      <c r="J10" s="0" t="n">
        <f aca="false">2021-C10</f>
        <v>66</v>
      </c>
      <c r="N10" s="2" t="s">
        <v>89</v>
      </c>
      <c r="O10" s="0" t="n">
        <f aca="false">COUNTIFS(J2:J151, "&gt;=65")</f>
        <v>30</v>
      </c>
      <c r="P10" s="0" t="n">
        <v>9</v>
      </c>
      <c r="Q10" s="0" t="n">
        <f aca="false">COUNTIFS(F2:F151, "UDC")/2</f>
        <v>13</v>
      </c>
      <c r="R10" s="0" t="s">
        <v>278</v>
      </c>
      <c r="S10" s="4" t="n">
        <f aca="false">Q10/150*100</f>
        <v>8.66666666666667</v>
      </c>
    </row>
    <row r="11" customFormat="false" ht="15" hidden="false" customHeight="false" outlineLevel="0" collapsed="false">
      <c r="A11" s="0" t="s">
        <v>285</v>
      </c>
      <c r="B11" s="0" t="s">
        <v>286</v>
      </c>
      <c r="C11" s="0" t="n">
        <v>1974</v>
      </c>
      <c r="D11" s="0" t="s">
        <v>251</v>
      </c>
      <c r="E11" s="0" t="s">
        <v>263</v>
      </c>
      <c r="F11" s="0" t="s">
        <v>258</v>
      </c>
      <c r="G11" s="0" t="n">
        <v>167474</v>
      </c>
      <c r="J11" s="0" t="n">
        <f aca="false">2021-C11</f>
        <v>47</v>
      </c>
      <c r="P11" s="0" t="n">
        <v>10</v>
      </c>
      <c r="Q11" s="0" t="n">
        <f aca="false">COUNTIFS(F2:F151, "UDC")/2</f>
        <v>13</v>
      </c>
      <c r="R11" s="0" t="s">
        <v>278</v>
      </c>
      <c r="S11" s="4" t="n">
        <f aca="false">Q11/150*100</f>
        <v>8.66666666666667</v>
      </c>
    </row>
    <row r="12" customFormat="false" ht="15" hidden="false" customHeight="false" outlineLevel="0" collapsed="false">
      <c r="A12" s="0" t="s">
        <v>287</v>
      </c>
      <c r="B12" s="0" t="s">
        <v>288</v>
      </c>
      <c r="C12" s="0" t="n">
        <v>1954</v>
      </c>
      <c r="D12" s="0" t="s">
        <v>256</v>
      </c>
      <c r="E12" s="0" t="s">
        <v>289</v>
      </c>
      <c r="F12" s="0" t="s">
        <v>258</v>
      </c>
      <c r="G12" s="0" t="n">
        <v>1140</v>
      </c>
      <c r="J12" s="0" t="n">
        <f aca="false">2021-C12</f>
        <v>67</v>
      </c>
      <c r="Q12" s="0" t="n">
        <f aca="false">SUM(Q2:Q11)</f>
        <v>150</v>
      </c>
    </row>
    <row r="13" customFormat="false" ht="15" hidden="false" customHeight="false" outlineLevel="0" collapsed="false">
      <c r="A13" s="0" t="s">
        <v>290</v>
      </c>
      <c r="B13" s="0" t="s">
        <v>291</v>
      </c>
      <c r="C13" s="0" t="n">
        <v>1983</v>
      </c>
      <c r="D13" s="0" t="s">
        <v>256</v>
      </c>
      <c r="E13" s="0" t="s">
        <v>292</v>
      </c>
      <c r="F13" s="0" t="s">
        <v>274</v>
      </c>
      <c r="G13" s="0" t="n">
        <v>2677</v>
      </c>
      <c r="J13" s="0" t="n">
        <f aca="false">2021-C13</f>
        <v>38</v>
      </c>
    </row>
    <row r="14" customFormat="false" ht="15" hidden="false" customHeight="false" outlineLevel="0" collapsed="false">
      <c r="A14" s="0" t="s">
        <v>293</v>
      </c>
      <c r="B14" s="0" t="s">
        <v>294</v>
      </c>
      <c r="C14" s="0" t="n">
        <v>1984</v>
      </c>
      <c r="D14" s="0" t="s">
        <v>256</v>
      </c>
      <c r="E14" s="0" t="s">
        <v>295</v>
      </c>
      <c r="F14" s="0" t="s">
        <v>278</v>
      </c>
      <c r="G14" s="0" t="n">
        <v>2000</v>
      </c>
      <c r="J14" s="0" t="n">
        <f aca="false">2021-C14</f>
        <v>37</v>
      </c>
    </row>
    <row r="15" customFormat="false" ht="15" hidden="false" customHeight="false" outlineLevel="0" collapsed="false">
      <c r="A15" s="0" t="s">
        <v>296</v>
      </c>
      <c r="B15" s="0" t="s">
        <v>297</v>
      </c>
      <c r="C15" s="0" t="n">
        <v>1979</v>
      </c>
      <c r="D15" s="0" t="s">
        <v>256</v>
      </c>
      <c r="E15" s="0" t="s">
        <v>263</v>
      </c>
      <c r="F15" s="0" t="s">
        <v>260</v>
      </c>
      <c r="G15" s="0" t="n">
        <v>167474</v>
      </c>
      <c r="J15" s="0" t="n">
        <f aca="false">2021-C15</f>
        <v>42</v>
      </c>
    </row>
    <row r="16" customFormat="false" ht="15" hidden="false" customHeight="false" outlineLevel="0" collapsed="false">
      <c r="A16" s="0" t="s">
        <v>298</v>
      </c>
      <c r="B16" s="0" t="s">
        <v>299</v>
      </c>
      <c r="C16" s="0" t="n">
        <v>1958</v>
      </c>
      <c r="D16" s="0" t="s">
        <v>256</v>
      </c>
      <c r="E16" s="0" t="s">
        <v>300</v>
      </c>
      <c r="F16" s="0" t="s">
        <v>258</v>
      </c>
      <c r="G16" s="0" t="n">
        <v>5243</v>
      </c>
      <c r="J16" s="0" t="n">
        <f aca="false">2021-C16</f>
        <v>63</v>
      </c>
    </row>
    <row r="17" customFormat="false" ht="15" hidden="false" customHeight="false" outlineLevel="0" collapsed="false">
      <c r="A17" s="0" t="s">
        <v>301</v>
      </c>
      <c r="B17" s="0" t="s">
        <v>302</v>
      </c>
      <c r="C17" s="0" t="n">
        <v>1986</v>
      </c>
      <c r="D17" s="0" t="s">
        <v>256</v>
      </c>
      <c r="E17" s="0" t="s">
        <v>263</v>
      </c>
      <c r="F17" s="0" t="s">
        <v>253</v>
      </c>
      <c r="G17" s="0" t="n">
        <v>167474</v>
      </c>
      <c r="J17" s="0" t="n">
        <f aca="false">2021-C17</f>
        <v>35</v>
      </c>
    </row>
    <row r="18" customFormat="false" ht="15" hidden="false" customHeight="false" outlineLevel="0" collapsed="false">
      <c r="A18" s="0" t="s">
        <v>303</v>
      </c>
      <c r="B18" s="0" t="s">
        <v>304</v>
      </c>
      <c r="C18" s="0" t="n">
        <v>1961</v>
      </c>
      <c r="D18" s="0" t="s">
        <v>256</v>
      </c>
      <c r="E18" s="0" t="s">
        <v>263</v>
      </c>
      <c r="F18" s="0" t="s">
        <v>258</v>
      </c>
      <c r="G18" s="0" t="n">
        <v>167474</v>
      </c>
      <c r="J18" s="0" t="n">
        <f aca="false">2021-C18</f>
        <v>60</v>
      </c>
    </row>
    <row r="19" customFormat="false" ht="15" hidden="false" customHeight="false" outlineLevel="0" collapsed="false">
      <c r="A19" s="0" t="s">
        <v>305</v>
      </c>
      <c r="B19" s="0" t="s">
        <v>306</v>
      </c>
      <c r="C19" s="0" t="n">
        <v>1965</v>
      </c>
      <c r="D19" s="0" t="s">
        <v>251</v>
      </c>
      <c r="E19" s="0" t="s">
        <v>307</v>
      </c>
      <c r="F19" s="0" t="s">
        <v>260</v>
      </c>
      <c r="G19" s="0" t="n">
        <v>7944</v>
      </c>
      <c r="J19" s="0" t="n">
        <f aca="false">2021-C19</f>
        <v>56</v>
      </c>
    </row>
    <row r="20" customFormat="false" ht="15" hidden="false" customHeight="false" outlineLevel="0" collapsed="false">
      <c r="A20" s="0" t="s">
        <v>308</v>
      </c>
      <c r="B20" s="0" t="s">
        <v>309</v>
      </c>
      <c r="C20" s="0" t="n">
        <v>1955</v>
      </c>
      <c r="D20" s="0" t="s">
        <v>251</v>
      </c>
      <c r="E20" s="0" t="s">
        <v>310</v>
      </c>
      <c r="F20" s="0" t="s">
        <v>258</v>
      </c>
      <c r="G20" s="0" t="n">
        <v>6245</v>
      </c>
      <c r="J20" s="0" t="n">
        <f aca="false">2021-C20</f>
        <v>66</v>
      </c>
    </row>
    <row r="21" customFormat="false" ht="15" hidden="false" customHeight="false" outlineLevel="0" collapsed="false">
      <c r="A21" s="0" t="s">
        <v>311</v>
      </c>
      <c r="B21" s="0" t="s">
        <v>312</v>
      </c>
      <c r="C21" s="0" t="n">
        <v>1975</v>
      </c>
      <c r="D21" s="0" t="s">
        <v>251</v>
      </c>
      <c r="E21" s="0" t="s">
        <v>313</v>
      </c>
      <c r="F21" s="0" t="s">
        <v>260</v>
      </c>
      <c r="G21" s="0" t="n">
        <v>1042</v>
      </c>
      <c r="J21" s="0" t="n">
        <f aca="false">2021-C21</f>
        <v>46</v>
      </c>
    </row>
    <row r="22" customFormat="false" ht="15" hidden="false" customHeight="false" outlineLevel="0" collapsed="false">
      <c r="A22" s="0" t="s">
        <v>314</v>
      </c>
      <c r="B22" s="0" t="s">
        <v>315</v>
      </c>
      <c r="C22" s="0" t="n">
        <v>1946</v>
      </c>
      <c r="D22" s="0" t="s">
        <v>256</v>
      </c>
      <c r="E22" s="0" t="s">
        <v>263</v>
      </c>
      <c r="F22" s="0" t="s">
        <v>258</v>
      </c>
      <c r="G22" s="0" t="n">
        <v>167474</v>
      </c>
      <c r="J22" s="0" t="n">
        <f aca="false">2021-C22</f>
        <v>75</v>
      </c>
    </row>
    <row r="23" customFormat="false" ht="15" hidden="false" customHeight="false" outlineLevel="0" collapsed="false">
      <c r="A23" s="0" t="s">
        <v>316</v>
      </c>
      <c r="B23" s="0" t="s">
        <v>317</v>
      </c>
      <c r="C23" s="0" t="n">
        <v>1988</v>
      </c>
      <c r="D23" s="0" t="s">
        <v>256</v>
      </c>
      <c r="E23" s="0" t="s">
        <v>318</v>
      </c>
      <c r="F23" s="0" t="s">
        <v>260</v>
      </c>
      <c r="G23" s="0" t="n">
        <v>100</v>
      </c>
      <c r="J23" s="0" t="n">
        <f aca="false">2021-C23</f>
        <v>33</v>
      </c>
    </row>
    <row r="24" customFormat="false" ht="15" hidden="false" customHeight="false" outlineLevel="0" collapsed="false">
      <c r="A24" s="0" t="s">
        <v>319</v>
      </c>
      <c r="B24" s="0" t="s">
        <v>320</v>
      </c>
      <c r="C24" s="0" t="n">
        <v>1957</v>
      </c>
      <c r="D24" s="0" t="s">
        <v>256</v>
      </c>
      <c r="E24" s="0" t="s">
        <v>321</v>
      </c>
      <c r="F24" s="0" t="s">
        <v>258</v>
      </c>
      <c r="G24" s="0" t="n">
        <v>26065</v>
      </c>
      <c r="J24" s="0" t="n">
        <f aca="false">2021-C24</f>
        <v>64</v>
      </c>
    </row>
    <row r="25" customFormat="false" ht="15" hidden="false" customHeight="false" outlineLevel="0" collapsed="false">
      <c r="A25" s="0" t="s">
        <v>322</v>
      </c>
      <c r="B25" s="0" t="s">
        <v>323</v>
      </c>
      <c r="C25" s="0" t="n">
        <v>1958</v>
      </c>
      <c r="D25" s="0" t="s">
        <v>256</v>
      </c>
      <c r="E25" s="0" t="s">
        <v>269</v>
      </c>
      <c r="F25" s="0" t="s">
        <v>258</v>
      </c>
      <c r="G25" s="0" t="n">
        <v>30189</v>
      </c>
      <c r="J25" s="0" t="n">
        <f aca="false">2021-C25</f>
        <v>63</v>
      </c>
    </row>
    <row r="26" customFormat="false" ht="15" hidden="false" customHeight="false" outlineLevel="0" collapsed="false">
      <c r="A26" s="0" t="s">
        <v>324</v>
      </c>
      <c r="B26" s="0" t="s">
        <v>325</v>
      </c>
      <c r="C26" s="0" t="n">
        <v>1982</v>
      </c>
      <c r="D26" s="0" t="s">
        <v>251</v>
      </c>
      <c r="E26" s="0" t="s">
        <v>263</v>
      </c>
      <c r="F26" s="0" t="s">
        <v>260</v>
      </c>
      <c r="G26" s="0" t="n">
        <v>167474</v>
      </c>
      <c r="J26" s="0" t="n">
        <f aca="false">2021-C26</f>
        <v>39</v>
      </c>
    </row>
    <row r="27" customFormat="false" ht="15" hidden="false" customHeight="false" outlineLevel="0" collapsed="false">
      <c r="A27" s="0" t="s">
        <v>326</v>
      </c>
      <c r="B27" s="0" t="s">
        <v>315</v>
      </c>
      <c r="C27" s="0" t="n">
        <v>1968</v>
      </c>
      <c r="D27" s="0" t="s">
        <v>256</v>
      </c>
      <c r="E27" s="0" t="s">
        <v>327</v>
      </c>
      <c r="F27" s="0" t="s">
        <v>274</v>
      </c>
      <c r="G27" s="0" t="n">
        <v>10357</v>
      </c>
      <c r="J27" s="0" t="n">
        <f aca="false">2021-C27</f>
        <v>53</v>
      </c>
    </row>
    <row r="28" customFormat="false" ht="15" hidden="false" customHeight="false" outlineLevel="0" collapsed="false">
      <c r="A28" s="0" t="s">
        <v>328</v>
      </c>
      <c r="B28" s="0" t="s">
        <v>329</v>
      </c>
      <c r="C28" s="0" t="n">
        <v>1965</v>
      </c>
      <c r="D28" s="0" t="s">
        <v>251</v>
      </c>
      <c r="E28" s="0" t="s">
        <v>330</v>
      </c>
      <c r="F28" s="0" t="s">
        <v>260</v>
      </c>
      <c r="G28" s="0" t="n">
        <v>3211</v>
      </c>
      <c r="J28" s="0" t="n">
        <f aca="false">2021-C28</f>
        <v>56</v>
      </c>
    </row>
    <row r="29" customFormat="false" ht="15" hidden="false" customHeight="false" outlineLevel="0" collapsed="false">
      <c r="A29" s="0" t="s">
        <v>331</v>
      </c>
      <c r="B29" s="0" t="s">
        <v>332</v>
      </c>
      <c r="C29" s="0" t="n">
        <v>1951</v>
      </c>
      <c r="D29" s="0" t="s">
        <v>256</v>
      </c>
      <c r="E29" s="0" t="s">
        <v>333</v>
      </c>
      <c r="F29" s="0" t="s">
        <v>260</v>
      </c>
      <c r="G29" s="0" t="n">
        <v>45848</v>
      </c>
      <c r="J29" s="0" t="n">
        <f aca="false">2021-C29</f>
        <v>70</v>
      </c>
    </row>
    <row r="30" customFormat="false" ht="15" hidden="false" customHeight="false" outlineLevel="0" collapsed="false">
      <c r="A30" s="0" t="s">
        <v>334</v>
      </c>
      <c r="B30" s="0" t="s">
        <v>335</v>
      </c>
      <c r="C30" s="0" t="n">
        <v>1955</v>
      </c>
      <c r="D30" s="0" t="s">
        <v>251</v>
      </c>
      <c r="E30" s="0" t="s">
        <v>336</v>
      </c>
      <c r="F30" s="0" t="s">
        <v>258</v>
      </c>
      <c r="G30" s="0" t="n">
        <v>922</v>
      </c>
      <c r="J30" s="0" t="n">
        <f aca="false">2021-C30</f>
        <v>66</v>
      </c>
    </row>
    <row r="31" customFormat="false" ht="15" hidden="false" customHeight="false" outlineLevel="0" collapsed="false">
      <c r="A31" s="0" t="s">
        <v>334</v>
      </c>
      <c r="B31" s="0" t="s">
        <v>337</v>
      </c>
      <c r="C31" s="0" t="n">
        <v>1973</v>
      </c>
      <c r="D31" s="0" t="s">
        <v>256</v>
      </c>
      <c r="E31" s="0" t="s">
        <v>338</v>
      </c>
      <c r="F31" s="0" t="s">
        <v>278</v>
      </c>
      <c r="G31" s="0" t="n">
        <v>2881</v>
      </c>
      <c r="J31" s="0" t="n">
        <f aca="false">2021-C31</f>
        <v>48</v>
      </c>
    </row>
    <row r="32" customFormat="false" ht="15" hidden="false" customHeight="false" outlineLevel="0" collapsed="false">
      <c r="A32" s="0" t="s">
        <v>334</v>
      </c>
      <c r="B32" s="0" t="s">
        <v>339</v>
      </c>
      <c r="C32" s="0" t="n">
        <v>1959</v>
      </c>
      <c r="D32" s="0" t="s">
        <v>256</v>
      </c>
      <c r="E32" s="0" t="s">
        <v>338</v>
      </c>
      <c r="F32" s="0" t="s">
        <v>258</v>
      </c>
      <c r="G32" s="0" t="n">
        <v>2881</v>
      </c>
      <c r="J32" s="0" t="n">
        <f aca="false">2021-C32</f>
        <v>62</v>
      </c>
    </row>
    <row r="33" customFormat="false" ht="15" hidden="false" customHeight="false" outlineLevel="0" collapsed="false">
      <c r="A33" s="0" t="s">
        <v>340</v>
      </c>
      <c r="B33" s="0" t="s">
        <v>288</v>
      </c>
      <c r="C33" s="0" t="n">
        <v>1949</v>
      </c>
      <c r="D33" s="0" t="s">
        <v>256</v>
      </c>
      <c r="E33" s="0" t="s">
        <v>263</v>
      </c>
      <c r="F33" s="0" t="s">
        <v>278</v>
      </c>
      <c r="G33" s="0" t="n">
        <v>167474</v>
      </c>
      <c r="J33" s="0" t="n">
        <f aca="false">2021-C33</f>
        <v>72</v>
      </c>
    </row>
    <row r="34" customFormat="false" ht="15" hidden="false" customHeight="false" outlineLevel="0" collapsed="false">
      <c r="A34" s="0" t="s">
        <v>341</v>
      </c>
      <c r="B34" s="0" t="s">
        <v>342</v>
      </c>
      <c r="C34" s="0" t="n">
        <v>1965</v>
      </c>
      <c r="D34" s="0" t="s">
        <v>256</v>
      </c>
      <c r="E34" s="0" t="s">
        <v>343</v>
      </c>
      <c r="F34" s="0" t="s">
        <v>270</v>
      </c>
      <c r="G34" s="0" t="n">
        <v>19871</v>
      </c>
      <c r="J34" s="0" t="n">
        <f aca="false">2021-C34</f>
        <v>56</v>
      </c>
    </row>
    <row r="35" customFormat="false" ht="15" hidden="false" customHeight="false" outlineLevel="0" collapsed="false">
      <c r="A35" s="0" t="s">
        <v>344</v>
      </c>
      <c r="B35" s="0" t="s">
        <v>345</v>
      </c>
      <c r="C35" s="0" t="n">
        <v>1959</v>
      </c>
      <c r="D35" s="0" t="s">
        <v>251</v>
      </c>
      <c r="E35" s="0" t="s">
        <v>346</v>
      </c>
      <c r="F35" s="0" t="s">
        <v>274</v>
      </c>
      <c r="G35" s="0" t="n">
        <v>4088</v>
      </c>
      <c r="J35" s="0" t="n">
        <f aca="false">2021-C35</f>
        <v>62</v>
      </c>
    </row>
    <row r="36" customFormat="false" ht="15" hidden="false" customHeight="false" outlineLevel="0" collapsed="false">
      <c r="A36" s="0" t="s">
        <v>347</v>
      </c>
      <c r="B36" s="0" t="s">
        <v>348</v>
      </c>
      <c r="C36" s="0" t="n">
        <v>1979</v>
      </c>
      <c r="D36" s="0" t="s">
        <v>256</v>
      </c>
      <c r="E36" s="0" t="s">
        <v>333</v>
      </c>
      <c r="F36" s="0" t="s">
        <v>258</v>
      </c>
      <c r="G36" s="0" t="n">
        <v>45848</v>
      </c>
      <c r="J36" s="0" t="n">
        <f aca="false">2021-C36</f>
        <v>42</v>
      </c>
    </row>
    <row r="37" customFormat="false" ht="15" hidden="false" customHeight="false" outlineLevel="0" collapsed="false">
      <c r="A37" s="0" t="s">
        <v>349</v>
      </c>
      <c r="B37" s="0" t="s">
        <v>350</v>
      </c>
      <c r="C37" s="0" t="n">
        <v>1974</v>
      </c>
      <c r="D37" s="0" t="s">
        <v>256</v>
      </c>
      <c r="E37" s="0" t="s">
        <v>263</v>
      </c>
      <c r="F37" s="0" t="s">
        <v>260</v>
      </c>
      <c r="G37" s="0" t="n">
        <v>167474</v>
      </c>
      <c r="J37" s="0" t="n">
        <f aca="false">2021-C37</f>
        <v>47</v>
      </c>
    </row>
    <row r="38" customFormat="false" ht="15" hidden="false" customHeight="false" outlineLevel="0" collapsed="false">
      <c r="A38" s="0" t="s">
        <v>351</v>
      </c>
      <c r="B38" s="0" t="s">
        <v>352</v>
      </c>
      <c r="C38" s="0" t="n">
        <v>1959</v>
      </c>
      <c r="D38" s="0" t="s">
        <v>256</v>
      </c>
      <c r="E38" s="0" t="s">
        <v>353</v>
      </c>
      <c r="F38" s="0" t="s">
        <v>258</v>
      </c>
      <c r="G38" s="0" t="n">
        <v>285</v>
      </c>
      <c r="J38" s="0" t="n">
        <f aca="false">2021-C38</f>
        <v>62</v>
      </c>
    </row>
    <row r="39" customFormat="false" ht="15" hidden="false" customHeight="false" outlineLevel="0" collapsed="false">
      <c r="A39" s="0" t="s">
        <v>354</v>
      </c>
      <c r="B39" s="0" t="s">
        <v>355</v>
      </c>
      <c r="C39" s="0" t="n">
        <v>1967</v>
      </c>
      <c r="D39" s="0" t="s">
        <v>251</v>
      </c>
      <c r="E39" s="0" t="s">
        <v>356</v>
      </c>
      <c r="F39" s="0" t="s">
        <v>258</v>
      </c>
      <c r="G39" s="0" t="n">
        <v>384</v>
      </c>
      <c r="J39" s="0" t="n">
        <f aca="false">2021-C39</f>
        <v>54</v>
      </c>
    </row>
    <row r="40" customFormat="false" ht="15" hidden="false" customHeight="false" outlineLevel="0" collapsed="false">
      <c r="A40" s="0" t="s">
        <v>357</v>
      </c>
      <c r="B40" s="0" t="s">
        <v>294</v>
      </c>
      <c r="C40" s="0" t="n">
        <v>1977</v>
      </c>
      <c r="D40" s="0" t="s">
        <v>256</v>
      </c>
      <c r="E40" s="0" t="s">
        <v>358</v>
      </c>
      <c r="F40" s="0" t="s">
        <v>258</v>
      </c>
      <c r="G40" s="0" t="n">
        <v>7560</v>
      </c>
      <c r="J40" s="0" t="n">
        <f aca="false">2021-C40</f>
        <v>44</v>
      </c>
    </row>
    <row r="41" customFormat="false" ht="15" hidden="false" customHeight="false" outlineLevel="0" collapsed="false">
      <c r="A41" s="0" t="s">
        <v>359</v>
      </c>
      <c r="B41" s="0" t="s">
        <v>360</v>
      </c>
      <c r="C41" s="0" t="n">
        <v>1968</v>
      </c>
      <c r="D41" s="0" t="s">
        <v>251</v>
      </c>
      <c r="E41" s="0" t="s">
        <v>361</v>
      </c>
      <c r="F41" s="0" t="s">
        <v>260</v>
      </c>
      <c r="G41" s="0" t="n">
        <v>9701</v>
      </c>
      <c r="J41" s="0" t="n">
        <f aca="false">2021-C41</f>
        <v>53</v>
      </c>
    </row>
    <row r="42" customFormat="false" ht="15" hidden="false" customHeight="false" outlineLevel="0" collapsed="false">
      <c r="A42" s="0" t="s">
        <v>362</v>
      </c>
      <c r="B42" s="0" t="s">
        <v>363</v>
      </c>
      <c r="C42" s="0" t="n">
        <v>1973</v>
      </c>
      <c r="D42" s="0" t="s">
        <v>256</v>
      </c>
      <c r="E42" s="0" t="s">
        <v>313</v>
      </c>
      <c r="F42" s="0" t="s">
        <v>278</v>
      </c>
      <c r="G42" s="0" t="n">
        <v>1042</v>
      </c>
      <c r="J42" s="0" t="n">
        <f aca="false">2021-C42</f>
        <v>48</v>
      </c>
    </row>
    <row r="43" customFormat="false" ht="15" hidden="false" customHeight="false" outlineLevel="0" collapsed="false">
      <c r="A43" s="0" t="s">
        <v>364</v>
      </c>
      <c r="B43" s="0" t="s">
        <v>365</v>
      </c>
      <c r="C43" s="0" t="n">
        <v>1965</v>
      </c>
      <c r="D43" s="0" t="s">
        <v>256</v>
      </c>
      <c r="E43" s="0" t="s">
        <v>366</v>
      </c>
      <c r="F43" s="0" t="s">
        <v>278</v>
      </c>
      <c r="G43" s="0" t="n">
        <v>12423</v>
      </c>
      <c r="J43" s="0" t="n">
        <f aca="false">2021-C43</f>
        <v>56</v>
      </c>
    </row>
    <row r="44" customFormat="false" ht="15" hidden="false" customHeight="false" outlineLevel="0" collapsed="false">
      <c r="A44" s="0" t="s">
        <v>367</v>
      </c>
      <c r="B44" s="0" t="s">
        <v>368</v>
      </c>
      <c r="C44" s="0" t="n">
        <v>1958</v>
      </c>
      <c r="D44" s="0" t="s">
        <v>251</v>
      </c>
      <c r="E44" s="0" t="s">
        <v>369</v>
      </c>
      <c r="F44" s="0" t="s">
        <v>260</v>
      </c>
      <c r="G44" s="0" t="n">
        <v>130</v>
      </c>
      <c r="J44" s="0" t="n">
        <f aca="false">2021-C44</f>
        <v>63</v>
      </c>
    </row>
    <row r="45" customFormat="false" ht="15" hidden="false" customHeight="false" outlineLevel="0" collapsed="false">
      <c r="A45" s="0" t="s">
        <v>370</v>
      </c>
      <c r="B45" s="0" t="s">
        <v>371</v>
      </c>
      <c r="C45" s="0" t="n">
        <v>1969</v>
      </c>
      <c r="D45" s="0" t="s">
        <v>256</v>
      </c>
      <c r="E45" s="0" t="s">
        <v>269</v>
      </c>
      <c r="F45" s="0" t="s">
        <v>260</v>
      </c>
      <c r="G45" s="0" t="n">
        <v>30189</v>
      </c>
      <c r="J45" s="0" t="n">
        <f aca="false">2021-C45</f>
        <v>52</v>
      </c>
    </row>
    <row r="46" customFormat="false" ht="15" hidden="false" customHeight="false" outlineLevel="0" collapsed="false">
      <c r="A46" s="0" t="s">
        <v>372</v>
      </c>
      <c r="B46" s="0" t="s">
        <v>373</v>
      </c>
      <c r="C46" s="0" t="n">
        <v>1984</v>
      </c>
      <c r="D46" s="0" t="s">
        <v>256</v>
      </c>
      <c r="E46" s="0" t="s">
        <v>333</v>
      </c>
      <c r="F46" s="0" t="s">
        <v>258</v>
      </c>
      <c r="G46" s="0" t="n">
        <v>45848</v>
      </c>
      <c r="J46" s="0" t="n">
        <f aca="false">2021-C46</f>
        <v>37</v>
      </c>
    </row>
    <row r="47" customFormat="false" ht="15" hidden="false" customHeight="false" outlineLevel="0" collapsed="false">
      <c r="A47" s="0" t="s">
        <v>374</v>
      </c>
      <c r="B47" s="0" t="s">
        <v>375</v>
      </c>
      <c r="C47" s="0" t="n">
        <v>1953</v>
      </c>
      <c r="D47" s="0" t="s">
        <v>256</v>
      </c>
      <c r="E47" s="0" t="s">
        <v>376</v>
      </c>
      <c r="F47" s="0" t="s">
        <v>258</v>
      </c>
      <c r="G47" s="0" t="n">
        <v>2651</v>
      </c>
      <c r="J47" s="0" t="n">
        <f aca="false">2021-C47</f>
        <v>68</v>
      </c>
    </row>
    <row r="48" customFormat="false" ht="15" hidden="false" customHeight="false" outlineLevel="0" collapsed="false">
      <c r="A48" s="0" t="s">
        <v>377</v>
      </c>
      <c r="B48" s="0" t="s">
        <v>378</v>
      </c>
      <c r="C48" s="0" t="n">
        <v>1964</v>
      </c>
      <c r="D48" s="0" t="s">
        <v>251</v>
      </c>
      <c r="E48" s="0" t="s">
        <v>379</v>
      </c>
      <c r="F48" s="0" t="s">
        <v>258</v>
      </c>
      <c r="G48" s="0" t="n">
        <v>686</v>
      </c>
      <c r="J48" s="0" t="n">
        <f aca="false">2021-C48</f>
        <v>57</v>
      </c>
    </row>
    <row r="49" customFormat="false" ht="15" hidden="false" customHeight="false" outlineLevel="0" collapsed="false">
      <c r="A49" s="0" t="s">
        <v>380</v>
      </c>
      <c r="B49" s="0" t="s">
        <v>352</v>
      </c>
      <c r="C49" s="0" t="n">
        <v>1971</v>
      </c>
      <c r="D49" s="0" t="s">
        <v>256</v>
      </c>
      <c r="E49" s="0" t="s">
        <v>263</v>
      </c>
      <c r="F49" s="0" t="s">
        <v>278</v>
      </c>
      <c r="G49" s="0" t="n">
        <v>167474</v>
      </c>
      <c r="J49" s="0" t="n">
        <f aca="false">2021-C49</f>
        <v>50</v>
      </c>
    </row>
    <row r="50" customFormat="false" ht="15" hidden="false" customHeight="false" outlineLevel="0" collapsed="false">
      <c r="A50" s="0" t="s">
        <v>381</v>
      </c>
      <c r="B50" s="0" t="s">
        <v>382</v>
      </c>
      <c r="C50" s="0" t="n">
        <v>1962</v>
      </c>
      <c r="D50" s="0" t="s">
        <v>256</v>
      </c>
      <c r="E50" s="0" t="s">
        <v>383</v>
      </c>
      <c r="F50" s="0" t="s">
        <v>278</v>
      </c>
      <c r="G50" s="0" t="n">
        <v>185</v>
      </c>
      <c r="J50" s="0" t="n">
        <f aca="false">2021-C50</f>
        <v>59</v>
      </c>
    </row>
    <row r="51" customFormat="false" ht="15" hidden="false" customHeight="false" outlineLevel="0" collapsed="false">
      <c r="A51" s="0" t="s">
        <v>384</v>
      </c>
      <c r="B51" s="0" t="s">
        <v>280</v>
      </c>
      <c r="C51" s="0" t="n">
        <v>1991</v>
      </c>
      <c r="D51" s="0" t="s">
        <v>256</v>
      </c>
      <c r="E51" s="0" t="s">
        <v>385</v>
      </c>
      <c r="F51" s="0" t="s">
        <v>260</v>
      </c>
      <c r="G51" s="0" t="n">
        <v>21416</v>
      </c>
      <c r="J51" s="0" t="n">
        <f aca="false">2021-C51</f>
        <v>30</v>
      </c>
    </row>
    <row r="52" customFormat="false" ht="15" hidden="false" customHeight="false" outlineLevel="0" collapsed="false">
      <c r="A52" s="0" t="s">
        <v>386</v>
      </c>
      <c r="B52" s="0" t="s">
        <v>387</v>
      </c>
      <c r="C52" s="0" t="n">
        <v>1974</v>
      </c>
      <c r="D52" s="0" t="s">
        <v>256</v>
      </c>
      <c r="E52" s="0" t="s">
        <v>310</v>
      </c>
      <c r="F52" s="0" t="s">
        <v>260</v>
      </c>
      <c r="G52" s="0" t="n">
        <v>6245</v>
      </c>
      <c r="J52" s="0" t="n">
        <f aca="false">2021-C52</f>
        <v>47</v>
      </c>
    </row>
    <row r="53" customFormat="false" ht="15" hidden="false" customHeight="false" outlineLevel="0" collapsed="false">
      <c r="A53" s="0" t="s">
        <v>388</v>
      </c>
      <c r="B53" s="0" t="s">
        <v>363</v>
      </c>
      <c r="C53" s="0" t="n">
        <v>1980</v>
      </c>
      <c r="D53" s="0" t="s">
        <v>256</v>
      </c>
      <c r="E53" s="0" t="s">
        <v>263</v>
      </c>
      <c r="F53" s="0" t="s">
        <v>260</v>
      </c>
      <c r="G53" s="0" t="n">
        <v>167474</v>
      </c>
      <c r="J53" s="0" t="n">
        <f aca="false">2021-C53</f>
        <v>41</v>
      </c>
    </row>
    <row r="54" customFormat="false" ht="15" hidden="false" customHeight="false" outlineLevel="0" collapsed="false">
      <c r="A54" s="0" t="s">
        <v>389</v>
      </c>
      <c r="B54" s="0" t="s">
        <v>390</v>
      </c>
      <c r="C54" s="0" t="n">
        <v>1958</v>
      </c>
      <c r="D54" s="0" t="s">
        <v>256</v>
      </c>
      <c r="E54" s="0" t="s">
        <v>252</v>
      </c>
      <c r="F54" s="0" t="s">
        <v>266</v>
      </c>
      <c r="G54" s="0" t="n">
        <v>11906</v>
      </c>
      <c r="J54" s="0" t="n">
        <f aca="false">2021-C54</f>
        <v>63</v>
      </c>
    </row>
    <row r="55" customFormat="false" ht="15" hidden="false" customHeight="false" outlineLevel="0" collapsed="false">
      <c r="A55" s="0" t="s">
        <v>391</v>
      </c>
      <c r="B55" s="0" t="s">
        <v>392</v>
      </c>
      <c r="C55" s="0" t="n">
        <v>1980</v>
      </c>
      <c r="D55" s="0" t="s">
        <v>251</v>
      </c>
      <c r="E55" s="0" t="s">
        <v>263</v>
      </c>
      <c r="F55" s="0" t="s">
        <v>266</v>
      </c>
      <c r="G55" s="0" t="n">
        <v>167474</v>
      </c>
      <c r="J55" s="0" t="n">
        <f aca="false">2021-C55</f>
        <v>41</v>
      </c>
    </row>
    <row r="56" customFormat="false" ht="15" hidden="false" customHeight="false" outlineLevel="0" collapsed="false">
      <c r="A56" s="0" t="s">
        <v>393</v>
      </c>
      <c r="B56" s="0" t="s">
        <v>394</v>
      </c>
      <c r="C56" s="0" t="n">
        <v>1973</v>
      </c>
      <c r="D56" s="0" t="s">
        <v>256</v>
      </c>
      <c r="E56" s="0" t="s">
        <v>395</v>
      </c>
      <c r="F56" s="0" t="s">
        <v>278</v>
      </c>
      <c r="G56" s="0" t="n">
        <v>1167</v>
      </c>
      <c r="J56" s="0" t="n">
        <f aca="false">2021-C56</f>
        <v>48</v>
      </c>
    </row>
    <row r="57" customFormat="false" ht="15" hidden="false" customHeight="false" outlineLevel="0" collapsed="false">
      <c r="A57" s="0" t="s">
        <v>396</v>
      </c>
      <c r="B57" s="0" t="s">
        <v>397</v>
      </c>
      <c r="C57" s="0" t="n">
        <v>1972</v>
      </c>
      <c r="D57" s="0" t="s">
        <v>256</v>
      </c>
      <c r="E57" s="0" t="s">
        <v>263</v>
      </c>
      <c r="F57" s="0" t="s">
        <v>266</v>
      </c>
      <c r="G57" s="0" t="n">
        <v>167474</v>
      </c>
      <c r="J57" s="0" t="n">
        <f aca="false">2021-C57</f>
        <v>49</v>
      </c>
    </row>
    <row r="58" customFormat="false" ht="15" hidden="false" customHeight="false" outlineLevel="0" collapsed="false">
      <c r="A58" s="0" t="s">
        <v>398</v>
      </c>
      <c r="B58" s="0" t="s">
        <v>371</v>
      </c>
      <c r="C58" s="0" t="n">
        <v>1965</v>
      </c>
      <c r="D58" s="0" t="s">
        <v>256</v>
      </c>
      <c r="E58" s="0" t="s">
        <v>399</v>
      </c>
      <c r="F58" s="0" t="s">
        <v>266</v>
      </c>
      <c r="G58" s="0" t="n">
        <v>1752</v>
      </c>
      <c r="J58" s="0" t="n">
        <f aca="false">2021-C58</f>
        <v>56</v>
      </c>
    </row>
    <row r="59" customFormat="false" ht="15" hidden="false" customHeight="false" outlineLevel="0" collapsed="false">
      <c r="A59" s="0" t="s">
        <v>400</v>
      </c>
      <c r="B59" s="0" t="s">
        <v>401</v>
      </c>
      <c r="C59" s="0" t="n">
        <v>1977</v>
      </c>
      <c r="D59" s="0" t="s">
        <v>251</v>
      </c>
      <c r="E59" s="0" t="s">
        <v>402</v>
      </c>
      <c r="F59" s="0" t="s">
        <v>260</v>
      </c>
      <c r="G59" s="0" t="n">
        <v>1074</v>
      </c>
      <c r="J59" s="0" t="n">
        <f aca="false">2021-C59</f>
        <v>44</v>
      </c>
    </row>
    <row r="60" customFormat="false" ht="15" hidden="false" customHeight="false" outlineLevel="0" collapsed="false">
      <c r="A60" s="0" t="s">
        <v>400</v>
      </c>
      <c r="B60" s="0" t="s">
        <v>403</v>
      </c>
      <c r="C60" s="0" t="n">
        <v>1984</v>
      </c>
      <c r="D60" s="0" t="s">
        <v>256</v>
      </c>
      <c r="E60" s="0" t="s">
        <v>404</v>
      </c>
      <c r="F60" s="0" t="s">
        <v>278</v>
      </c>
      <c r="G60" s="0" t="n">
        <v>964</v>
      </c>
      <c r="J60" s="0" t="n">
        <f aca="false">2021-C60</f>
        <v>37</v>
      </c>
    </row>
    <row r="61" customFormat="false" ht="15" hidden="false" customHeight="false" outlineLevel="0" collapsed="false">
      <c r="A61" s="0" t="s">
        <v>405</v>
      </c>
      <c r="B61" s="0" t="s">
        <v>406</v>
      </c>
      <c r="C61" s="0" t="n">
        <v>1958</v>
      </c>
      <c r="D61" s="0" t="s">
        <v>256</v>
      </c>
      <c r="E61" s="0" t="s">
        <v>263</v>
      </c>
      <c r="F61" s="0" t="s">
        <v>258</v>
      </c>
      <c r="G61" s="0" t="n">
        <v>167474</v>
      </c>
      <c r="J61" s="0" t="n">
        <f aca="false">2021-C61</f>
        <v>63</v>
      </c>
    </row>
    <row r="62" customFormat="false" ht="15" hidden="false" customHeight="false" outlineLevel="0" collapsed="false">
      <c r="A62" s="0" t="s">
        <v>407</v>
      </c>
      <c r="B62" s="0" t="s">
        <v>408</v>
      </c>
      <c r="C62" s="0" t="n">
        <v>1963</v>
      </c>
      <c r="D62" s="0" t="s">
        <v>256</v>
      </c>
      <c r="E62" s="0" t="s">
        <v>385</v>
      </c>
      <c r="F62" s="0" t="s">
        <v>258</v>
      </c>
      <c r="G62" s="0" t="n">
        <v>21416</v>
      </c>
      <c r="J62" s="0" t="n">
        <f aca="false">2021-C62</f>
        <v>58</v>
      </c>
    </row>
    <row r="63" customFormat="false" ht="15" hidden="false" customHeight="false" outlineLevel="0" collapsed="false">
      <c r="A63" s="0" t="s">
        <v>409</v>
      </c>
      <c r="B63" s="0" t="s">
        <v>410</v>
      </c>
      <c r="C63" s="0" t="n">
        <v>1957</v>
      </c>
      <c r="D63" s="0" t="s">
        <v>256</v>
      </c>
      <c r="E63" s="0" t="s">
        <v>411</v>
      </c>
      <c r="F63" s="0" t="s">
        <v>274</v>
      </c>
      <c r="G63" s="0" t="n">
        <v>196</v>
      </c>
      <c r="J63" s="0" t="n">
        <f aca="false">2021-C63</f>
        <v>64</v>
      </c>
    </row>
    <row r="64" customFormat="false" ht="15" hidden="false" customHeight="false" outlineLevel="0" collapsed="false">
      <c r="A64" s="0" t="s">
        <v>412</v>
      </c>
      <c r="B64" s="0" t="s">
        <v>413</v>
      </c>
      <c r="C64" s="0" t="n">
        <v>1991</v>
      </c>
      <c r="D64" s="0" t="s">
        <v>251</v>
      </c>
      <c r="E64" s="0" t="s">
        <v>263</v>
      </c>
      <c r="F64" s="0" t="s">
        <v>266</v>
      </c>
      <c r="G64" s="0" t="n">
        <v>167474</v>
      </c>
      <c r="J64" s="0" t="n">
        <f aca="false">2021-C64</f>
        <v>30</v>
      </c>
    </row>
    <row r="65" customFormat="false" ht="15" hidden="false" customHeight="false" outlineLevel="0" collapsed="false">
      <c r="A65" s="0" t="s">
        <v>414</v>
      </c>
      <c r="B65" s="0" t="s">
        <v>415</v>
      </c>
      <c r="C65" s="0" t="n">
        <v>1966</v>
      </c>
      <c r="D65" s="0" t="s">
        <v>256</v>
      </c>
      <c r="E65" s="0" t="s">
        <v>416</v>
      </c>
      <c r="F65" s="0" t="s">
        <v>258</v>
      </c>
      <c r="G65" s="0" t="n">
        <v>2064</v>
      </c>
      <c r="J65" s="0" t="n">
        <f aca="false">2021-C65</f>
        <v>55</v>
      </c>
    </row>
    <row r="66" customFormat="false" ht="15" hidden="false" customHeight="false" outlineLevel="0" collapsed="false">
      <c r="A66" s="0" t="s">
        <v>417</v>
      </c>
      <c r="B66" s="0" t="s">
        <v>352</v>
      </c>
      <c r="C66" s="0" t="n">
        <v>1961</v>
      </c>
      <c r="D66" s="0" t="s">
        <v>256</v>
      </c>
      <c r="E66" s="0" t="s">
        <v>418</v>
      </c>
      <c r="F66" s="0" t="s">
        <v>258</v>
      </c>
      <c r="G66" s="0" t="n">
        <v>1063</v>
      </c>
      <c r="J66" s="0" t="n">
        <f aca="false">2021-C66</f>
        <v>60</v>
      </c>
    </row>
    <row r="67" customFormat="false" ht="15" hidden="false" customHeight="false" outlineLevel="0" collapsed="false">
      <c r="A67" s="0" t="s">
        <v>419</v>
      </c>
      <c r="B67" s="0" t="s">
        <v>390</v>
      </c>
      <c r="C67" s="0" t="n">
        <v>1967</v>
      </c>
      <c r="D67" s="0" t="s">
        <v>256</v>
      </c>
      <c r="E67" s="0" t="s">
        <v>420</v>
      </c>
      <c r="F67" s="0" t="s">
        <v>260</v>
      </c>
      <c r="G67" s="0" t="n">
        <v>26065</v>
      </c>
      <c r="J67" s="0" t="n">
        <f aca="false">2021-C67</f>
        <v>54</v>
      </c>
    </row>
    <row r="68" customFormat="false" ht="15" hidden="false" customHeight="false" outlineLevel="0" collapsed="false">
      <c r="A68" s="0" t="s">
        <v>421</v>
      </c>
      <c r="B68" s="0" t="s">
        <v>422</v>
      </c>
      <c r="C68" s="0" t="n">
        <v>1953</v>
      </c>
      <c r="D68" s="0" t="s">
        <v>256</v>
      </c>
      <c r="E68" s="0" t="s">
        <v>423</v>
      </c>
      <c r="F68" s="0" t="s">
        <v>260</v>
      </c>
      <c r="G68" s="0" t="n">
        <v>8962</v>
      </c>
      <c r="J68" s="0" t="n">
        <f aca="false">2021-C68</f>
        <v>68</v>
      </c>
    </row>
    <row r="69" customFormat="false" ht="15" hidden="false" customHeight="false" outlineLevel="0" collapsed="false">
      <c r="A69" s="0" t="s">
        <v>424</v>
      </c>
      <c r="B69" s="0" t="s">
        <v>294</v>
      </c>
      <c r="C69" s="0" t="n">
        <v>1971</v>
      </c>
      <c r="D69" s="0" t="s">
        <v>256</v>
      </c>
      <c r="E69" s="0" t="s">
        <v>338</v>
      </c>
      <c r="F69" s="0" t="s">
        <v>278</v>
      </c>
      <c r="G69" s="0" t="n">
        <v>2881</v>
      </c>
      <c r="J69" s="0" t="n">
        <f aca="false">2021-C69</f>
        <v>50</v>
      </c>
    </row>
    <row r="70" customFormat="false" ht="15" hidden="false" customHeight="false" outlineLevel="0" collapsed="false">
      <c r="A70" s="0" t="s">
        <v>425</v>
      </c>
      <c r="B70" s="0" t="s">
        <v>426</v>
      </c>
      <c r="C70" s="0" t="n">
        <v>1980</v>
      </c>
      <c r="D70" s="0" t="s">
        <v>251</v>
      </c>
      <c r="E70" s="0" t="s">
        <v>427</v>
      </c>
      <c r="F70" s="0" t="s">
        <v>266</v>
      </c>
      <c r="G70" s="0" t="n">
        <v>689</v>
      </c>
      <c r="J70" s="0" t="n">
        <f aca="false">2021-C70</f>
        <v>41</v>
      </c>
    </row>
    <row r="71" customFormat="false" ht="15" hidden="false" customHeight="false" outlineLevel="0" collapsed="false">
      <c r="A71" s="0" t="s">
        <v>428</v>
      </c>
      <c r="B71" s="0" t="s">
        <v>429</v>
      </c>
      <c r="C71" s="0" t="n">
        <v>1988</v>
      </c>
      <c r="D71" s="0" t="s">
        <v>256</v>
      </c>
      <c r="E71" s="0" t="s">
        <v>361</v>
      </c>
      <c r="F71" s="0" t="s">
        <v>278</v>
      </c>
      <c r="G71" s="0" t="n">
        <v>9701</v>
      </c>
      <c r="J71" s="0" t="n">
        <f aca="false">2021-C71</f>
        <v>33</v>
      </c>
    </row>
    <row r="72" customFormat="false" ht="15" hidden="false" customHeight="false" outlineLevel="0" collapsed="false">
      <c r="A72" s="0" t="s">
        <v>430</v>
      </c>
      <c r="B72" s="0" t="s">
        <v>286</v>
      </c>
      <c r="C72" s="0" t="n">
        <v>1981</v>
      </c>
      <c r="D72" s="0" t="s">
        <v>251</v>
      </c>
      <c r="E72" s="0" t="s">
        <v>431</v>
      </c>
      <c r="F72" s="0" t="s">
        <v>258</v>
      </c>
      <c r="G72" s="0" t="n">
        <v>332</v>
      </c>
      <c r="J72" s="0" t="n">
        <f aca="false">2021-C72</f>
        <v>40</v>
      </c>
    </row>
    <row r="73" customFormat="false" ht="15" hidden="false" customHeight="false" outlineLevel="0" collapsed="false">
      <c r="A73" s="0" t="s">
        <v>432</v>
      </c>
      <c r="B73" s="0" t="s">
        <v>433</v>
      </c>
      <c r="C73" s="0" t="n">
        <v>1953</v>
      </c>
      <c r="D73" s="0" t="s">
        <v>256</v>
      </c>
      <c r="E73" s="0" t="s">
        <v>434</v>
      </c>
      <c r="F73" s="0" t="s">
        <v>260</v>
      </c>
      <c r="G73" s="0" t="n">
        <v>1907</v>
      </c>
      <c r="J73" s="0" t="n">
        <f aca="false">2021-C73</f>
        <v>68</v>
      </c>
    </row>
    <row r="74" customFormat="false" ht="15" hidden="false" customHeight="false" outlineLevel="0" collapsed="false">
      <c r="A74" s="0" t="s">
        <v>435</v>
      </c>
      <c r="B74" s="0" t="s">
        <v>436</v>
      </c>
      <c r="C74" s="0" t="n">
        <v>1961</v>
      </c>
      <c r="D74" s="0" t="s">
        <v>251</v>
      </c>
      <c r="E74" s="0" t="s">
        <v>437</v>
      </c>
      <c r="F74" s="0" t="s">
        <v>260</v>
      </c>
      <c r="G74" s="0" t="n">
        <v>4045</v>
      </c>
      <c r="J74" s="0" t="n">
        <f aca="false">2021-C74</f>
        <v>60</v>
      </c>
    </row>
    <row r="75" customFormat="false" ht="15" hidden="false" customHeight="false" outlineLevel="0" collapsed="false">
      <c r="A75" s="0" t="s">
        <v>438</v>
      </c>
      <c r="B75" s="0" t="s">
        <v>439</v>
      </c>
      <c r="C75" s="0" t="n">
        <v>1969</v>
      </c>
      <c r="D75" s="0" t="s">
        <v>251</v>
      </c>
      <c r="E75" s="0" t="s">
        <v>440</v>
      </c>
      <c r="F75" s="0" t="s">
        <v>266</v>
      </c>
      <c r="G75" s="0" t="n">
        <v>20928</v>
      </c>
      <c r="J75" s="0" t="n">
        <f aca="false">2021-C75</f>
        <v>52</v>
      </c>
    </row>
    <row r="76" customFormat="false" ht="15" hidden="false" customHeight="false" outlineLevel="0" collapsed="false">
      <c r="A76" s="0" t="s">
        <v>441</v>
      </c>
      <c r="B76" s="0" t="s">
        <v>442</v>
      </c>
      <c r="C76" s="0" t="n">
        <v>1983</v>
      </c>
      <c r="D76" s="0" t="s">
        <v>251</v>
      </c>
      <c r="E76" s="0" t="s">
        <v>310</v>
      </c>
      <c r="F76" s="0" t="s">
        <v>260</v>
      </c>
      <c r="G76" s="0" t="n">
        <v>6245</v>
      </c>
      <c r="J76" s="0" t="n">
        <f aca="false">2021-C76</f>
        <v>38</v>
      </c>
    </row>
    <row r="77" customFormat="false" ht="15" hidden="false" customHeight="false" outlineLevel="0" collapsed="false">
      <c r="A77" s="0" t="s">
        <v>443</v>
      </c>
      <c r="B77" s="0" t="s">
        <v>444</v>
      </c>
      <c r="C77" s="0" t="n">
        <v>1975</v>
      </c>
      <c r="D77" s="0" t="s">
        <v>256</v>
      </c>
      <c r="E77" s="0" t="s">
        <v>445</v>
      </c>
      <c r="F77" s="0" t="s">
        <v>260</v>
      </c>
      <c r="G77" s="0" t="n">
        <v>15862</v>
      </c>
      <c r="J77" s="0" t="n">
        <f aca="false">2021-C77</f>
        <v>46</v>
      </c>
    </row>
    <row r="78" customFormat="false" ht="15" hidden="false" customHeight="false" outlineLevel="0" collapsed="false">
      <c r="A78" s="0" t="s">
        <v>446</v>
      </c>
      <c r="B78" s="0" t="s">
        <v>447</v>
      </c>
      <c r="C78" s="0" t="n">
        <v>1952</v>
      </c>
      <c r="D78" s="0" t="s">
        <v>256</v>
      </c>
      <c r="E78" s="0" t="s">
        <v>269</v>
      </c>
      <c r="F78" s="0" t="s">
        <v>258</v>
      </c>
      <c r="G78" s="0" t="n">
        <v>30189</v>
      </c>
      <c r="J78" s="0" t="n">
        <f aca="false">2021-C78</f>
        <v>69</v>
      </c>
    </row>
    <row r="79" customFormat="false" ht="15" hidden="false" customHeight="false" outlineLevel="0" collapsed="false">
      <c r="A79" s="0" t="s">
        <v>448</v>
      </c>
      <c r="B79" s="0" t="s">
        <v>352</v>
      </c>
      <c r="C79" s="0" t="n">
        <v>1968</v>
      </c>
      <c r="D79" s="0" t="s">
        <v>256</v>
      </c>
      <c r="E79" s="0" t="s">
        <v>449</v>
      </c>
      <c r="F79" s="0" t="s">
        <v>278</v>
      </c>
      <c r="G79" s="0" t="n">
        <v>3077</v>
      </c>
      <c r="J79" s="0" t="n">
        <f aca="false">2021-C79</f>
        <v>53</v>
      </c>
    </row>
    <row r="80" customFormat="false" ht="15" hidden="false" customHeight="false" outlineLevel="0" collapsed="false">
      <c r="A80" s="0" t="s">
        <v>450</v>
      </c>
      <c r="B80" s="0" t="s">
        <v>451</v>
      </c>
      <c r="C80" s="0" t="n">
        <v>1990</v>
      </c>
      <c r="D80" s="0" t="s">
        <v>251</v>
      </c>
      <c r="E80" s="0" t="s">
        <v>366</v>
      </c>
      <c r="F80" s="0" t="s">
        <v>266</v>
      </c>
      <c r="G80" s="0" t="n">
        <v>12423</v>
      </c>
      <c r="J80" s="0" t="n">
        <f aca="false">2021-C80</f>
        <v>31</v>
      </c>
    </row>
    <row r="81" customFormat="false" ht="15" hidden="false" customHeight="false" outlineLevel="0" collapsed="false">
      <c r="A81" s="0" t="s">
        <v>452</v>
      </c>
      <c r="B81" s="0" t="s">
        <v>453</v>
      </c>
      <c r="C81" s="0" t="n">
        <v>1984</v>
      </c>
      <c r="D81" s="0" t="s">
        <v>256</v>
      </c>
      <c r="E81" s="0" t="s">
        <v>454</v>
      </c>
      <c r="F81" s="0" t="s">
        <v>278</v>
      </c>
      <c r="G81" s="0" t="n">
        <v>5772</v>
      </c>
      <c r="J81" s="0" t="n">
        <f aca="false">2021-C81</f>
        <v>37</v>
      </c>
    </row>
    <row r="82" customFormat="false" ht="15" hidden="false" customHeight="false" outlineLevel="0" collapsed="false">
      <c r="A82" s="0" t="s">
        <v>455</v>
      </c>
      <c r="B82" s="0" t="s">
        <v>444</v>
      </c>
      <c r="C82" s="0" t="n">
        <v>1975</v>
      </c>
      <c r="D82" s="0" t="s">
        <v>256</v>
      </c>
      <c r="E82" s="0" t="s">
        <v>440</v>
      </c>
      <c r="F82" s="0" t="s">
        <v>253</v>
      </c>
      <c r="G82" s="0" t="n">
        <v>20928</v>
      </c>
      <c r="J82" s="0" t="n">
        <f aca="false">2021-C82</f>
        <v>46</v>
      </c>
    </row>
    <row r="83" customFormat="false" ht="15" hidden="false" customHeight="false" outlineLevel="0" collapsed="false">
      <c r="A83" s="0" t="s">
        <v>456</v>
      </c>
      <c r="B83" s="0" t="s">
        <v>457</v>
      </c>
      <c r="C83" s="0" t="n">
        <v>1950</v>
      </c>
      <c r="D83" s="0" t="s">
        <v>251</v>
      </c>
      <c r="E83" s="0" t="s">
        <v>458</v>
      </c>
      <c r="F83" s="0" t="s">
        <v>258</v>
      </c>
      <c r="G83" s="0" t="n">
        <v>13194</v>
      </c>
      <c r="J83" s="0" t="n">
        <f aca="false">2021-C83</f>
        <v>71</v>
      </c>
    </row>
    <row r="84" customFormat="false" ht="15" hidden="false" customHeight="false" outlineLevel="0" collapsed="false">
      <c r="A84" s="0" t="s">
        <v>459</v>
      </c>
      <c r="B84" s="0" t="s">
        <v>352</v>
      </c>
      <c r="C84" s="0" t="n">
        <v>1950</v>
      </c>
      <c r="D84" s="0" t="s">
        <v>256</v>
      </c>
      <c r="E84" s="0" t="s">
        <v>460</v>
      </c>
      <c r="F84" s="0" t="s">
        <v>278</v>
      </c>
      <c r="G84" s="0" t="n">
        <v>194</v>
      </c>
      <c r="J84" s="0" t="n">
        <f aca="false">2021-C84</f>
        <v>71</v>
      </c>
    </row>
    <row r="85" customFormat="false" ht="15" hidden="false" customHeight="false" outlineLevel="0" collapsed="false">
      <c r="A85" s="0" t="s">
        <v>461</v>
      </c>
      <c r="B85" s="0" t="s">
        <v>462</v>
      </c>
      <c r="C85" s="0" t="n">
        <v>1958</v>
      </c>
      <c r="D85" s="0" t="s">
        <v>256</v>
      </c>
      <c r="E85" s="0" t="s">
        <v>463</v>
      </c>
      <c r="F85" s="0" t="s">
        <v>266</v>
      </c>
      <c r="G85" s="0" t="n">
        <v>1395</v>
      </c>
      <c r="J85" s="0" t="n">
        <f aca="false">2021-C85</f>
        <v>63</v>
      </c>
    </row>
    <row r="86" customFormat="false" ht="15" hidden="false" customHeight="false" outlineLevel="0" collapsed="false">
      <c r="A86" s="0" t="s">
        <v>464</v>
      </c>
      <c r="B86" s="0" t="s">
        <v>465</v>
      </c>
      <c r="C86" s="0" t="n">
        <v>1993</v>
      </c>
      <c r="D86" s="0" t="s">
        <v>251</v>
      </c>
      <c r="E86" s="0" t="s">
        <v>343</v>
      </c>
      <c r="F86" s="0" t="s">
        <v>253</v>
      </c>
      <c r="G86" s="0" t="n">
        <v>19871</v>
      </c>
      <c r="J86" s="0" t="n">
        <f aca="false">2021-C86</f>
        <v>28</v>
      </c>
    </row>
    <row r="87" customFormat="false" ht="15" hidden="false" customHeight="false" outlineLevel="0" collapsed="false">
      <c r="A87" s="0" t="s">
        <v>466</v>
      </c>
      <c r="B87" s="0" t="s">
        <v>467</v>
      </c>
      <c r="C87" s="0" t="n">
        <v>1983</v>
      </c>
      <c r="D87" s="0" t="s">
        <v>256</v>
      </c>
      <c r="E87" s="0" t="s">
        <v>468</v>
      </c>
      <c r="F87" s="0" t="s">
        <v>266</v>
      </c>
      <c r="G87" s="0" t="n">
        <v>696</v>
      </c>
      <c r="J87" s="0" t="n">
        <f aca="false">2021-C87</f>
        <v>38</v>
      </c>
    </row>
    <row r="88" customFormat="false" ht="15" hidden="false" customHeight="false" outlineLevel="0" collapsed="false">
      <c r="A88" s="0" t="s">
        <v>469</v>
      </c>
      <c r="B88" s="0" t="s">
        <v>268</v>
      </c>
      <c r="C88" s="0" t="n">
        <v>1964</v>
      </c>
      <c r="D88" s="0" t="s">
        <v>256</v>
      </c>
      <c r="E88" s="0" t="s">
        <v>470</v>
      </c>
      <c r="F88" s="0" t="s">
        <v>258</v>
      </c>
      <c r="G88" s="0" t="n">
        <v>13089</v>
      </c>
      <c r="J88" s="0" t="n">
        <f aca="false">2021-C88</f>
        <v>57</v>
      </c>
    </row>
    <row r="89" customFormat="false" ht="15" hidden="false" customHeight="false" outlineLevel="0" collapsed="false">
      <c r="A89" s="0" t="s">
        <v>471</v>
      </c>
      <c r="B89" s="0" t="s">
        <v>294</v>
      </c>
      <c r="C89" s="0" t="n">
        <v>1970</v>
      </c>
      <c r="D89" s="0" t="s">
        <v>256</v>
      </c>
      <c r="E89" s="0" t="s">
        <v>343</v>
      </c>
      <c r="F89" s="0" t="s">
        <v>260</v>
      </c>
      <c r="G89" s="0" t="n">
        <v>19871</v>
      </c>
      <c r="J89" s="0" t="n">
        <f aca="false">2021-C89</f>
        <v>51</v>
      </c>
    </row>
    <row r="90" customFormat="false" ht="15" hidden="false" customHeight="false" outlineLevel="0" collapsed="false">
      <c r="A90" s="0" t="s">
        <v>472</v>
      </c>
      <c r="B90" s="0" t="s">
        <v>473</v>
      </c>
      <c r="C90" s="0" t="n">
        <v>1948</v>
      </c>
      <c r="D90" s="0" t="s">
        <v>256</v>
      </c>
      <c r="E90" s="0" t="s">
        <v>361</v>
      </c>
      <c r="F90" s="0" t="s">
        <v>258</v>
      </c>
      <c r="G90" s="0" t="n">
        <v>9701</v>
      </c>
      <c r="J90" s="0" t="n">
        <f aca="false">2021-C90</f>
        <v>73</v>
      </c>
    </row>
    <row r="91" customFormat="false" ht="15" hidden="false" customHeight="false" outlineLevel="0" collapsed="false">
      <c r="A91" s="0" t="s">
        <v>474</v>
      </c>
      <c r="B91" s="0" t="s">
        <v>390</v>
      </c>
      <c r="C91" s="0" t="n">
        <v>1966</v>
      </c>
      <c r="D91" s="0" t="s">
        <v>256</v>
      </c>
      <c r="E91" s="0" t="s">
        <v>385</v>
      </c>
      <c r="F91" s="0" t="s">
        <v>266</v>
      </c>
      <c r="G91" s="0" t="n">
        <v>21416</v>
      </c>
      <c r="J91" s="0" t="n">
        <f aca="false">2021-C91</f>
        <v>55</v>
      </c>
    </row>
    <row r="92" customFormat="false" ht="15" hidden="false" customHeight="false" outlineLevel="0" collapsed="false">
      <c r="A92" s="0" t="s">
        <v>475</v>
      </c>
      <c r="B92" s="0" t="s">
        <v>375</v>
      </c>
      <c r="C92" s="0" t="n">
        <v>1963</v>
      </c>
      <c r="D92" s="0" t="s">
        <v>256</v>
      </c>
      <c r="E92" s="0" t="s">
        <v>476</v>
      </c>
      <c r="F92" s="0" t="s">
        <v>258</v>
      </c>
      <c r="G92" s="0" t="n">
        <v>100</v>
      </c>
      <c r="J92" s="0" t="n">
        <f aca="false">2021-C92</f>
        <v>58</v>
      </c>
    </row>
    <row r="93" customFormat="false" ht="15" hidden="false" customHeight="false" outlineLevel="0" collapsed="false">
      <c r="A93" s="0" t="s">
        <v>477</v>
      </c>
      <c r="B93" s="0" t="s">
        <v>478</v>
      </c>
      <c r="C93" s="0" t="n">
        <v>1954</v>
      </c>
      <c r="D93" s="0" t="s">
        <v>256</v>
      </c>
      <c r="E93" s="0" t="s">
        <v>479</v>
      </c>
      <c r="F93" s="0" t="s">
        <v>270</v>
      </c>
      <c r="G93" s="0" t="n">
        <v>1169</v>
      </c>
      <c r="J93" s="0" t="n">
        <f aca="false">2021-C93</f>
        <v>67</v>
      </c>
    </row>
    <row r="94" customFormat="false" ht="15" hidden="false" customHeight="false" outlineLevel="0" collapsed="false">
      <c r="A94" s="0" t="s">
        <v>480</v>
      </c>
      <c r="B94" s="0" t="s">
        <v>481</v>
      </c>
      <c r="C94" s="0" t="n">
        <v>1975</v>
      </c>
      <c r="D94" s="0" t="s">
        <v>256</v>
      </c>
      <c r="E94" s="0" t="s">
        <v>482</v>
      </c>
      <c r="F94" s="0" t="s">
        <v>258</v>
      </c>
      <c r="G94" s="0" t="n">
        <v>18495</v>
      </c>
      <c r="J94" s="0" t="n">
        <f aca="false">2021-C94</f>
        <v>46</v>
      </c>
    </row>
    <row r="95" customFormat="false" ht="15" hidden="false" customHeight="false" outlineLevel="0" collapsed="false">
      <c r="A95" s="0" t="s">
        <v>483</v>
      </c>
      <c r="B95" s="0" t="s">
        <v>408</v>
      </c>
      <c r="C95" s="0" t="n">
        <v>1966</v>
      </c>
      <c r="D95" s="0" t="s">
        <v>256</v>
      </c>
      <c r="E95" s="0" t="s">
        <v>361</v>
      </c>
      <c r="F95" s="0" t="s">
        <v>266</v>
      </c>
      <c r="G95" s="0" t="n">
        <v>9701</v>
      </c>
      <c r="J95" s="0" t="n">
        <f aca="false">2021-C95</f>
        <v>55</v>
      </c>
    </row>
    <row r="96" customFormat="false" ht="15" hidden="false" customHeight="false" outlineLevel="0" collapsed="false">
      <c r="A96" s="0" t="s">
        <v>484</v>
      </c>
      <c r="B96" s="0" t="s">
        <v>276</v>
      </c>
      <c r="C96" s="0" t="n">
        <v>1980</v>
      </c>
      <c r="D96" s="0" t="s">
        <v>251</v>
      </c>
      <c r="E96" s="0" t="s">
        <v>263</v>
      </c>
      <c r="F96" s="0" t="s">
        <v>253</v>
      </c>
      <c r="G96" s="0" t="n">
        <v>167474</v>
      </c>
      <c r="J96" s="0" t="n">
        <f aca="false">2021-C96</f>
        <v>41</v>
      </c>
    </row>
    <row r="97" customFormat="false" ht="15" hidden="false" customHeight="false" outlineLevel="0" collapsed="false">
      <c r="A97" s="0" t="s">
        <v>485</v>
      </c>
      <c r="B97" s="0" t="s">
        <v>486</v>
      </c>
      <c r="C97" s="0" t="n">
        <v>1967</v>
      </c>
      <c r="D97" s="0" t="s">
        <v>256</v>
      </c>
      <c r="E97" s="0" t="s">
        <v>385</v>
      </c>
      <c r="F97" s="0" t="s">
        <v>274</v>
      </c>
      <c r="G97" s="0" t="n">
        <v>21416</v>
      </c>
      <c r="J97" s="0" t="n">
        <f aca="false">2021-C97</f>
        <v>54</v>
      </c>
    </row>
    <row r="98" customFormat="false" ht="15" hidden="false" customHeight="false" outlineLevel="0" collapsed="false">
      <c r="A98" s="0" t="s">
        <v>487</v>
      </c>
      <c r="B98" s="0" t="s">
        <v>488</v>
      </c>
      <c r="C98" s="0" t="n">
        <v>1955</v>
      </c>
      <c r="D98" s="0" t="s">
        <v>256</v>
      </c>
      <c r="E98" s="0" t="s">
        <v>489</v>
      </c>
      <c r="F98" s="0" t="s">
        <v>258</v>
      </c>
      <c r="G98" s="0" t="n">
        <v>8991</v>
      </c>
      <c r="J98" s="0" t="n">
        <f aca="false">2021-C98</f>
        <v>66</v>
      </c>
    </row>
    <row r="99" customFormat="false" ht="15" hidden="false" customHeight="false" outlineLevel="0" collapsed="false">
      <c r="A99" s="0" t="s">
        <v>490</v>
      </c>
      <c r="B99" s="0" t="s">
        <v>268</v>
      </c>
      <c r="C99" s="0" t="n">
        <v>1971</v>
      </c>
      <c r="D99" s="0" t="s">
        <v>256</v>
      </c>
      <c r="E99" s="0" t="s">
        <v>333</v>
      </c>
      <c r="F99" s="0" t="s">
        <v>260</v>
      </c>
      <c r="G99" s="0" t="n">
        <v>10217</v>
      </c>
      <c r="J99" s="0" t="n">
        <f aca="false">2021-C99</f>
        <v>50</v>
      </c>
    </row>
    <row r="100" customFormat="false" ht="15" hidden="false" customHeight="false" outlineLevel="0" collapsed="false">
      <c r="A100" s="0" t="s">
        <v>491</v>
      </c>
      <c r="B100" s="0" t="s">
        <v>492</v>
      </c>
      <c r="C100" s="0" t="n">
        <v>1967</v>
      </c>
      <c r="D100" s="0" t="s">
        <v>256</v>
      </c>
      <c r="E100" s="0" t="s">
        <v>277</v>
      </c>
      <c r="F100" s="0" t="s">
        <v>258</v>
      </c>
      <c r="G100" s="0" t="n">
        <v>3468</v>
      </c>
      <c r="J100" s="0" t="n">
        <f aca="false">2021-C100</f>
        <v>54</v>
      </c>
    </row>
    <row r="101" customFormat="false" ht="15" hidden="false" customHeight="false" outlineLevel="0" collapsed="false">
      <c r="A101" s="0" t="s">
        <v>493</v>
      </c>
      <c r="B101" s="0" t="s">
        <v>494</v>
      </c>
      <c r="C101" s="0" t="n">
        <v>1990</v>
      </c>
      <c r="D101" s="0" t="s">
        <v>251</v>
      </c>
      <c r="E101" s="0" t="s">
        <v>495</v>
      </c>
      <c r="F101" s="0" t="s">
        <v>266</v>
      </c>
      <c r="G101" s="0" t="n">
        <v>5725</v>
      </c>
      <c r="J101" s="0" t="n">
        <f aca="false">2021-C101</f>
        <v>31</v>
      </c>
    </row>
    <row r="102" customFormat="false" ht="15" hidden="false" customHeight="false" outlineLevel="0" collapsed="false">
      <c r="A102" s="0" t="s">
        <v>496</v>
      </c>
      <c r="B102" s="0" t="s">
        <v>408</v>
      </c>
      <c r="C102" s="0" t="n">
        <v>1960</v>
      </c>
      <c r="D102" s="0" t="s">
        <v>256</v>
      </c>
      <c r="E102" s="0" t="s">
        <v>497</v>
      </c>
      <c r="F102" s="0" t="s">
        <v>258</v>
      </c>
      <c r="G102" s="0" t="n">
        <v>3032</v>
      </c>
      <c r="J102" s="0" t="n">
        <f aca="false">2021-C102</f>
        <v>61</v>
      </c>
    </row>
    <row r="103" customFormat="false" ht="15" hidden="false" customHeight="false" outlineLevel="0" collapsed="false">
      <c r="A103" s="0" t="s">
        <v>498</v>
      </c>
      <c r="B103" s="0" t="s">
        <v>499</v>
      </c>
      <c r="C103" s="0" t="n">
        <v>1962</v>
      </c>
      <c r="D103" s="0" t="s">
        <v>256</v>
      </c>
      <c r="E103" s="0" t="s">
        <v>500</v>
      </c>
      <c r="F103" s="0" t="s">
        <v>258</v>
      </c>
      <c r="G103" s="0" t="n">
        <v>1210</v>
      </c>
      <c r="J103" s="0" t="n">
        <f aca="false">2021-C103</f>
        <v>59</v>
      </c>
    </row>
    <row r="104" customFormat="false" ht="15" hidden="false" customHeight="false" outlineLevel="0" collapsed="false">
      <c r="A104" s="0" t="s">
        <v>501</v>
      </c>
      <c r="B104" s="0" t="s">
        <v>415</v>
      </c>
      <c r="C104" s="0" t="n">
        <v>1955</v>
      </c>
      <c r="D104" s="0" t="s">
        <v>256</v>
      </c>
      <c r="E104" s="0" t="s">
        <v>502</v>
      </c>
      <c r="F104" s="0" t="s">
        <v>266</v>
      </c>
      <c r="G104" s="0" t="n">
        <v>6151</v>
      </c>
      <c r="J104" s="0" t="n">
        <f aca="false">2021-C104</f>
        <v>66</v>
      </c>
    </row>
    <row r="105" customFormat="false" ht="15" hidden="false" customHeight="false" outlineLevel="0" collapsed="false">
      <c r="A105" s="0" t="s">
        <v>503</v>
      </c>
      <c r="B105" s="0" t="s">
        <v>397</v>
      </c>
      <c r="C105" s="0" t="n">
        <v>1954</v>
      </c>
      <c r="D105" s="0" t="s">
        <v>256</v>
      </c>
      <c r="E105" s="0" t="s">
        <v>445</v>
      </c>
      <c r="F105" s="0" t="s">
        <v>260</v>
      </c>
      <c r="G105" s="0" t="n">
        <v>15862</v>
      </c>
      <c r="J105" s="0" t="n">
        <f aca="false">2021-C105</f>
        <v>67</v>
      </c>
    </row>
    <row r="106" customFormat="false" ht="15" hidden="false" customHeight="false" outlineLevel="0" collapsed="false">
      <c r="A106" s="0" t="s">
        <v>504</v>
      </c>
      <c r="B106" s="0" t="s">
        <v>505</v>
      </c>
      <c r="C106" s="0" t="n">
        <v>1980</v>
      </c>
      <c r="D106" s="0" t="s">
        <v>256</v>
      </c>
      <c r="E106" s="0" t="s">
        <v>506</v>
      </c>
      <c r="F106" s="0" t="s">
        <v>278</v>
      </c>
      <c r="G106" s="0" t="n">
        <v>100</v>
      </c>
      <c r="J106" s="0" t="n">
        <f aca="false">2021-C106</f>
        <v>41</v>
      </c>
    </row>
    <row r="107" customFormat="false" ht="15" hidden="false" customHeight="false" outlineLevel="0" collapsed="false">
      <c r="A107" s="0" t="s">
        <v>507</v>
      </c>
      <c r="B107" s="0" t="s">
        <v>317</v>
      </c>
      <c r="C107" s="0" t="n">
        <v>1975</v>
      </c>
      <c r="D107" s="0" t="s">
        <v>256</v>
      </c>
      <c r="E107" s="0" t="s">
        <v>508</v>
      </c>
      <c r="F107" s="0" t="s">
        <v>260</v>
      </c>
      <c r="G107" s="0" t="n">
        <v>10072</v>
      </c>
      <c r="J107" s="0" t="n">
        <f aca="false">2021-C107</f>
        <v>46</v>
      </c>
    </row>
    <row r="108" customFormat="false" ht="15" hidden="false" customHeight="false" outlineLevel="0" collapsed="false">
      <c r="A108" s="0" t="s">
        <v>509</v>
      </c>
      <c r="B108" s="0" t="s">
        <v>510</v>
      </c>
      <c r="C108" s="0" t="n">
        <v>1956</v>
      </c>
      <c r="D108" s="0" t="s">
        <v>256</v>
      </c>
      <c r="E108" s="0" t="s">
        <v>511</v>
      </c>
      <c r="F108" s="0" t="s">
        <v>278</v>
      </c>
      <c r="G108" s="0" t="n">
        <v>939</v>
      </c>
      <c r="J108" s="0" t="n">
        <f aca="false">2021-C108</f>
        <v>65</v>
      </c>
    </row>
    <row r="109" customFormat="false" ht="15" hidden="false" customHeight="false" outlineLevel="0" collapsed="false">
      <c r="A109" s="0" t="s">
        <v>512</v>
      </c>
      <c r="B109" s="0" t="s">
        <v>390</v>
      </c>
      <c r="C109" s="0" t="n">
        <v>1970</v>
      </c>
      <c r="D109" s="0" t="s">
        <v>256</v>
      </c>
      <c r="E109" s="0" t="s">
        <v>513</v>
      </c>
      <c r="F109" s="0" t="s">
        <v>258</v>
      </c>
      <c r="G109" s="0" t="n">
        <v>437</v>
      </c>
      <c r="J109" s="0" t="n">
        <f aca="false">2021-C109</f>
        <v>51</v>
      </c>
    </row>
    <row r="110" customFormat="false" ht="15" hidden="false" customHeight="false" outlineLevel="0" collapsed="false">
      <c r="A110" s="0" t="s">
        <v>514</v>
      </c>
      <c r="B110" s="0" t="s">
        <v>515</v>
      </c>
      <c r="C110" s="0" t="n">
        <v>1966</v>
      </c>
      <c r="D110" s="0" t="s">
        <v>251</v>
      </c>
      <c r="E110" s="0" t="s">
        <v>470</v>
      </c>
      <c r="F110" s="0" t="s">
        <v>260</v>
      </c>
      <c r="G110" s="0" t="n">
        <v>13089</v>
      </c>
      <c r="J110" s="0" t="n">
        <f aca="false">2021-C110</f>
        <v>55</v>
      </c>
    </row>
    <row r="111" customFormat="false" ht="15" hidden="false" customHeight="false" outlineLevel="0" collapsed="false">
      <c r="A111" s="0" t="s">
        <v>516</v>
      </c>
      <c r="B111" s="0" t="s">
        <v>515</v>
      </c>
      <c r="C111" s="0" t="n">
        <v>1968</v>
      </c>
      <c r="D111" s="0" t="s">
        <v>251</v>
      </c>
      <c r="E111" s="0" t="s">
        <v>445</v>
      </c>
      <c r="F111" s="0" t="s">
        <v>266</v>
      </c>
      <c r="G111" s="0" t="n">
        <v>15862</v>
      </c>
      <c r="J111" s="0" t="n">
        <f aca="false">2021-C111</f>
        <v>53</v>
      </c>
    </row>
    <row r="112" customFormat="false" ht="15" hidden="false" customHeight="false" outlineLevel="0" collapsed="false">
      <c r="A112" s="0" t="s">
        <v>517</v>
      </c>
      <c r="B112" s="0" t="s">
        <v>518</v>
      </c>
      <c r="C112" s="0" t="n">
        <v>1999</v>
      </c>
      <c r="D112" s="0" t="s">
        <v>251</v>
      </c>
      <c r="E112" s="0" t="s">
        <v>519</v>
      </c>
      <c r="F112" s="0" t="s">
        <v>274</v>
      </c>
      <c r="G112" s="0" t="n">
        <v>1544</v>
      </c>
      <c r="J112" s="0" t="n">
        <f aca="false">2021-C112</f>
        <v>22</v>
      </c>
    </row>
    <row r="113" customFormat="false" ht="15" hidden="false" customHeight="false" outlineLevel="0" collapsed="false">
      <c r="A113" s="0" t="s">
        <v>520</v>
      </c>
      <c r="B113" s="0" t="s">
        <v>521</v>
      </c>
      <c r="C113" s="0" t="n">
        <v>1971</v>
      </c>
      <c r="D113" s="0" t="s">
        <v>251</v>
      </c>
      <c r="E113" s="0" t="s">
        <v>522</v>
      </c>
      <c r="F113" s="0" t="s">
        <v>260</v>
      </c>
      <c r="G113" s="0" t="n">
        <v>3257</v>
      </c>
      <c r="J113" s="0" t="n">
        <f aca="false">2021-C113</f>
        <v>50</v>
      </c>
    </row>
    <row r="114" customFormat="false" ht="15" hidden="false" customHeight="false" outlineLevel="0" collapsed="false">
      <c r="A114" s="0" t="s">
        <v>523</v>
      </c>
      <c r="B114" s="0" t="s">
        <v>524</v>
      </c>
      <c r="C114" s="0" t="n">
        <v>1958</v>
      </c>
      <c r="D114" s="0" t="s">
        <v>256</v>
      </c>
      <c r="E114" s="0" t="s">
        <v>470</v>
      </c>
      <c r="F114" s="0" t="s">
        <v>270</v>
      </c>
      <c r="G114" s="0" t="n">
        <v>13089</v>
      </c>
      <c r="J114" s="0" t="n">
        <f aca="false">2021-C114</f>
        <v>63</v>
      </c>
    </row>
    <row r="115" customFormat="false" ht="15" hidden="false" customHeight="false" outlineLevel="0" collapsed="false">
      <c r="A115" s="0" t="s">
        <v>525</v>
      </c>
      <c r="B115" s="0" t="s">
        <v>526</v>
      </c>
      <c r="C115" s="0" t="n">
        <v>1987</v>
      </c>
      <c r="D115" s="0" t="s">
        <v>256</v>
      </c>
      <c r="E115" s="0" t="s">
        <v>263</v>
      </c>
      <c r="F115" s="0" t="s">
        <v>266</v>
      </c>
      <c r="G115" s="0" t="n">
        <v>167474</v>
      </c>
      <c r="J115" s="0" t="n">
        <f aca="false">2021-C115</f>
        <v>34</v>
      </c>
    </row>
    <row r="116" customFormat="false" ht="15" hidden="false" customHeight="false" outlineLevel="0" collapsed="false">
      <c r="A116" s="0" t="s">
        <v>527</v>
      </c>
      <c r="B116" s="0" t="s">
        <v>528</v>
      </c>
      <c r="C116" s="0" t="n">
        <v>1960</v>
      </c>
      <c r="D116" s="0" t="s">
        <v>251</v>
      </c>
      <c r="E116" s="0" t="s">
        <v>529</v>
      </c>
      <c r="F116" s="0" t="s">
        <v>278</v>
      </c>
      <c r="G116" s="0" t="n">
        <v>100</v>
      </c>
      <c r="J116" s="0" t="n">
        <f aca="false">2021-C116</f>
        <v>61</v>
      </c>
    </row>
    <row r="117" customFormat="false" ht="15" hidden="false" customHeight="false" outlineLevel="0" collapsed="false">
      <c r="A117" s="0" t="s">
        <v>530</v>
      </c>
      <c r="B117" s="0" t="s">
        <v>268</v>
      </c>
      <c r="C117" s="0" t="n">
        <v>1964</v>
      </c>
      <c r="D117" s="0" t="s">
        <v>256</v>
      </c>
      <c r="E117" s="0" t="s">
        <v>307</v>
      </c>
      <c r="F117" s="0" t="s">
        <v>258</v>
      </c>
      <c r="G117" s="0" t="n">
        <v>7944</v>
      </c>
      <c r="J117" s="0" t="n">
        <f aca="false">2021-C117</f>
        <v>57</v>
      </c>
    </row>
    <row r="118" customFormat="false" ht="15" hidden="false" customHeight="false" outlineLevel="0" collapsed="false">
      <c r="A118" s="0" t="s">
        <v>531</v>
      </c>
      <c r="B118" s="0" t="s">
        <v>262</v>
      </c>
      <c r="C118" s="0" t="n">
        <v>1959</v>
      </c>
      <c r="D118" s="0" t="s">
        <v>251</v>
      </c>
      <c r="E118" s="0" t="s">
        <v>532</v>
      </c>
      <c r="F118" s="0" t="s">
        <v>274</v>
      </c>
      <c r="G118" s="0" t="n">
        <v>382</v>
      </c>
      <c r="J118" s="0" t="n">
        <f aca="false">2021-C118</f>
        <v>62</v>
      </c>
    </row>
    <row r="119" customFormat="false" ht="15" hidden="false" customHeight="false" outlineLevel="0" collapsed="false">
      <c r="A119" s="0" t="s">
        <v>533</v>
      </c>
      <c r="B119" s="0" t="s">
        <v>534</v>
      </c>
      <c r="C119" s="0" t="n">
        <v>1947</v>
      </c>
      <c r="D119" s="0" t="s">
        <v>256</v>
      </c>
      <c r="E119" s="0" t="s">
        <v>343</v>
      </c>
      <c r="F119" s="0" t="s">
        <v>278</v>
      </c>
      <c r="G119" s="0" t="n">
        <v>19871</v>
      </c>
      <c r="J119" s="0" t="n">
        <f aca="false">2021-C119</f>
        <v>74</v>
      </c>
    </row>
    <row r="120" customFormat="false" ht="15" hidden="false" customHeight="false" outlineLevel="0" collapsed="false">
      <c r="A120" s="0" t="s">
        <v>535</v>
      </c>
      <c r="B120" s="0" t="s">
        <v>536</v>
      </c>
      <c r="C120" s="0" t="n">
        <v>1963</v>
      </c>
      <c r="D120" s="0" t="s">
        <v>251</v>
      </c>
      <c r="E120" s="0" t="s">
        <v>537</v>
      </c>
      <c r="F120" s="0" t="s">
        <v>258</v>
      </c>
      <c r="G120" s="0" t="n">
        <v>1011</v>
      </c>
      <c r="J120" s="0" t="n">
        <f aca="false">2021-C120</f>
        <v>58</v>
      </c>
    </row>
    <row r="121" customFormat="false" ht="15" hidden="false" customHeight="false" outlineLevel="0" collapsed="false">
      <c r="A121" s="0" t="s">
        <v>538</v>
      </c>
      <c r="B121" s="0" t="s">
        <v>510</v>
      </c>
      <c r="C121" s="0" t="n">
        <v>1957</v>
      </c>
      <c r="D121" s="0" t="s">
        <v>256</v>
      </c>
      <c r="E121" s="0" t="s">
        <v>330</v>
      </c>
      <c r="F121" s="0" t="s">
        <v>258</v>
      </c>
      <c r="G121" s="0" t="n">
        <v>3211</v>
      </c>
      <c r="J121" s="0" t="n">
        <f aca="false">2021-C121</f>
        <v>64</v>
      </c>
    </row>
    <row r="122" customFormat="false" ht="15" hidden="false" customHeight="false" outlineLevel="0" collapsed="false">
      <c r="A122" s="0" t="s">
        <v>539</v>
      </c>
      <c r="B122" s="0" t="s">
        <v>540</v>
      </c>
      <c r="C122" s="0" t="n">
        <v>1947</v>
      </c>
      <c r="D122" s="0" t="s">
        <v>251</v>
      </c>
      <c r="E122" s="0" t="s">
        <v>269</v>
      </c>
      <c r="F122" s="0" t="s">
        <v>258</v>
      </c>
      <c r="G122" s="0" t="n">
        <v>30189</v>
      </c>
      <c r="J122" s="0" t="n">
        <f aca="false">2021-C122</f>
        <v>74</v>
      </c>
    </row>
    <row r="123" customFormat="false" ht="15" hidden="false" customHeight="false" outlineLevel="0" collapsed="false">
      <c r="A123" s="0" t="s">
        <v>541</v>
      </c>
      <c r="B123" s="0" t="s">
        <v>350</v>
      </c>
      <c r="C123" s="0" t="n">
        <v>1957</v>
      </c>
      <c r="D123" s="0" t="s">
        <v>256</v>
      </c>
      <c r="E123" s="0" t="s">
        <v>402</v>
      </c>
      <c r="F123" s="0" t="s">
        <v>278</v>
      </c>
      <c r="G123" s="0" t="n">
        <v>1074</v>
      </c>
      <c r="J123" s="0" t="n">
        <f aca="false">2021-C123</f>
        <v>64</v>
      </c>
    </row>
    <row r="124" customFormat="false" ht="15" hidden="false" customHeight="false" outlineLevel="0" collapsed="false">
      <c r="A124" s="0" t="s">
        <v>542</v>
      </c>
      <c r="B124" s="0" t="s">
        <v>375</v>
      </c>
      <c r="C124" s="0" t="n">
        <v>1963</v>
      </c>
      <c r="D124" s="0" t="s">
        <v>256</v>
      </c>
      <c r="E124" s="0" t="s">
        <v>543</v>
      </c>
      <c r="F124" s="0" t="s">
        <v>258</v>
      </c>
      <c r="G124" s="0" t="n">
        <v>458</v>
      </c>
      <c r="J124" s="0" t="n">
        <f aca="false">2021-C124</f>
        <v>58</v>
      </c>
    </row>
    <row r="125" customFormat="false" ht="15" hidden="false" customHeight="false" outlineLevel="0" collapsed="false">
      <c r="A125" s="0" t="s">
        <v>544</v>
      </c>
      <c r="B125" s="0" t="s">
        <v>280</v>
      </c>
      <c r="C125" s="0" t="n">
        <v>1981</v>
      </c>
      <c r="D125" s="0" t="s">
        <v>256</v>
      </c>
      <c r="E125" s="0" t="s">
        <v>545</v>
      </c>
      <c r="F125" s="0" t="s">
        <v>260</v>
      </c>
      <c r="G125" s="0" t="n">
        <v>7887</v>
      </c>
      <c r="J125" s="0" t="n">
        <f aca="false">2021-C125</f>
        <v>40</v>
      </c>
    </row>
    <row r="126" customFormat="false" ht="15" hidden="false" customHeight="false" outlineLevel="0" collapsed="false">
      <c r="A126" s="0" t="s">
        <v>546</v>
      </c>
      <c r="B126" s="0" t="s">
        <v>547</v>
      </c>
      <c r="C126" s="0" t="n">
        <v>1957</v>
      </c>
      <c r="D126" s="0" t="s">
        <v>251</v>
      </c>
      <c r="E126" s="0" t="s">
        <v>548</v>
      </c>
      <c r="F126" s="0" t="s">
        <v>260</v>
      </c>
      <c r="G126" s="0" t="n">
        <v>5669</v>
      </c>
      <c r="J126" s="0" t="n">
        <f aca="false">2021-C126</f>
        <v>64</v>
      </c>
    </row>
    <row r="127" customFormat="false" ht="15" hidden="false" customHeight="false" outlineLevel="0" collapsed="false">
      <c r="A127" s="0" t="s">
        <v>549</v>
      </c>
      <c r="B127" s="0" t="s">
        <v>550</v>
      </c>
      <c r="C127" s="0" t="n">
        <v>1956</v>
      </c>
      <c r="D127" s="0" t="s">
        <v>251</v>
      </c>
      <c r="E127" s="0" t="s">
        <v>263</v>
      </c>
      <c r="F127" s="0" t="s">
        <v>274</v>
      </c>
      <c r="G127" s="0" t="n">
        <v>167474</v>
      </c>
      <c r="J127" s="0" t="n">
        <f aca="false">2021-C127</f>
        <v>65</v>
      </c>
    </row>
    <row r="128" customFormat="false" ht="15" hidden="false" customHeight="false" outlineLevel="0" collapsed="false">
      <c r="A128" s="0" t="s">
        <v>551</v>
      </c>
      <c r="B128" s="0" t="s">
        <v>378</v>
      </c>
      <c r="C128" s="0" t="n">
        <v>1974</v>
      </c>
      <c r="D128" s="0" t="s">
        <v>251</v>
      </c>
      <c r="E128" s="0" t="s">
        <v>489</v>
      </c>
      <c r="F128" s="0" t="s">
        <v>258</v>
      </c>
      <c r="G128" s="0" t="n">
        <v>8991</v>
      </c>
      <c r="J128" s="0" t="n">
        <f aca="false">2021-C128</f>
        <v>47</v>
      </c>
    </row>
    <row r="129" customFormat="false" ht="15" hidden="false" customHeight="false" outlineLevel="0" collapsed="false">
      <c r="A129" s="0" t="s">
        <v>552</v>
      </c>
      <c r="B129" s="0" t="s">
        <v>553</v>
      </c>
      <c r="C129" s="0" t="n">
        <v>1969</v>
      </c>
      <c r="D129" s="0" t="s">
        <v>256</v>
      </c>
      <c r="E129" s="0" t="s">
        <v>554</v>
      </c>
      <c r="F129" s="0" t="s">
        <v>258</v>
      </c>
      <c r="G129" s="0" t="n">
        <v>505</v>
      </c>
      <c r="J129" s="0" t="n">
        <f aca="false">2021-C129</f>
        <v>52</v>
      </c>
    </row>
    <row r="130" customFormat="false" ht="15" hidden="false" customHeight="false" outlineLevel="0" collapsed="false">
      <c r="A130" s="0" t="s">
        <v>555</v>
      </c>
      <c r="B130" s="0" t="s">
        <v>556</v>
      </c>
      <c r="C130" s="0" t="n">
        <v>1979</v>
      </c>
      <c r="D130" s="0" t="s">
        <v>256</v>
      </c>
      <c r="E130" s="0" t="s">
        <v>385</v>
      </c>
      <c r="F130" s="0" t="s">
        <v>278</v>
      </c>
      <c r="G130" s="0" t="n">
        <v>21416</v>
      </c>
      <c r="J130" s="0" t="n">
        <f aca="false">2021-C130</f>
        <v>42</v>
      </c>
    </row>
    <row r="131" customFormat="false" ht="15" hidden="false" customHeight="false" outlineLevel="0" collapsed="false">
      <c r="A131" s="0" t="s">
        <v>557</v>
      </c>
      <c r="B131" s="0" t="s">
        <v>558</v>
      </c>
      <c r="C131" s="0" t="n">
        <v>1960</v>
      </c>
      <c r="D131" s="0" t="s">
        <v>256</v>
      </c>
      <c r="E131" s="0" t="s">
        <v>559</v>
      </c>
      <c r="F131" s="0" t="s">
        <v>278</v>
      </c>
      <c r="G131" s="0" t="n">
        <v>100</v>
      </c>
      <c r="J131" s="0" t="n">
        <f aca="false">2021-C131</f>
        <v>61</v>
      </c>
    </row>
    <row r="132" customFormat="false" ht="15" hidden="false" customHeight="false" outlineLevel="0" collapsed="false">
      <c r="A132" s="0" t="s">
        <v>560</v>
      </c>
      <c r="B132" s="0" t="s">
        <v>415</v>
      </c>
      <c r="C132" s="0" t="n">
        <v>1958</v>
      </c>
      <c r="D132" s="0" t="s">
        <v>256</v>
      </c>
      <c r="E132" s="0" t="s">
        <v>561</v>
      </c>
      <c r="F132" s="0" t="s">
        <v>278</v>
      </c>
      <c r="G132" s="0" t="n">
        <v>621</v>
      </c>
      <c r="J132" s="0" t="n">
        <f aca="false">2021-C132</f>
        <v>63</v>
      </c>
    </row>
    <row r="133" customFormat="false" ht="15" hidden="false" customHeight="false" outlineLevel="0" collapsed="false">
      <c r="A133" s="0" t="s">
        <v>562</v>
      </c>
      <c r="B133" s="0" t="s">
        <v>563</v>
      </c>
      <c r="C133" s="0" t="n">
        <v>1961</v>
      </c>
      <c r="D133" s="0" t="s">
        <v>256</v>
      </c>
      <c r="E133" s="0" t="s">
        <v>454</v>
      </c>
      <c r="F133" s="0" t="s">
        <v>266</v>
      </c>
      <c r="G133" s="0" t="n">
        <v>5772</v>
      </c>
      <c r="J133" s="0" t="n">
        <f aca="false">2021-C133</f>
        <v>60</v>
      </c>
    </row>
    <row r="134" customFormat="false" ht="15" hidden="false" customHeight="false" outlineLevel="0" collapsed="false">
      <c r="A134" s="0" t="s">
        <v>564</v>
      </c>
      <c r="B134" s="0" t="s">
        <v>565</v>
      </c>
      <c r="C134" s="0" t="n">
        <v>1966</v>
      </c>
      <c r="D134" s="0" t="s">
        <v>256</v>
      </c>
      <c r="E134" s="0" t="s">
        <v>566</v>
      </c>
      <c r="F134" s="0" t="s">
        <v>266</v>
      </c>
      <c r="G134" s="0" t="n">
        <v>6080</v>
      </c>
      <c r="J134" s="0" t="n">
        <f aca="false">2021-C134</f>
        <v>55</v>
      </c>
    </row>
    <row r="135" customFormat="false" ht="15" hidden="false" customHeight="false" outlineLevel="0" collapsed="false">
      <c r="A135" s="0" t="s">
        <v>567</v>
      </c>
      <c r="B135" s="0" t="s">
        <v>294</v>
      </c>
      <c r="C135" s="0" t="n">
        <v>1971</v>
      </c>
      <c r="D135" s="0" t="s">
        <v>256</v>
      </c>
      <c r="E135" s="0" t="s">
        <v>568</v>
      </c>
      <c r="F135" s="0" t="s">
        <v>258</v>
      </c>
      <c r="G135" s="0" t="n">
        <v>3276</v>
      </c>
      <c r="J135" s="0" t="n">
        <f aca="false">2021-C135</f>
        <v>50</v>
      </c>
    </row>
    <row r="136" customFormat="false" ht="15" hidden="false" customHeight="false" outlineLevel="0" collapsed="false">
      <c r="A136" s="0" t="s">
        <v>569</v>
      </c>
      <c r="B136" s="0" t="s">
        <v>360</v>
      </c>
      <c r="C136" s="0" t="n">
        <v>1962</v>
      </c>
      <c r="D136" s="0" t="s">
        <v>251</v>
      </c>
      <c r="E136" s="0" t="s">
        <v>482</v>
      </c>
      <c r="F136" s="0" t="s">
        <v>260</v>
      </c>
      <c r="G136" s="0" t="n">
        <v>18495</v>
      </c>
      <c r="J136" s="0" t="n">
        <f aca="false">2021-C136</f>
        <v>59</v>
      </c>
    </row>
    <row r="137" customFormat="false" ht="15" hidden="false" customHeight="false" outlineLevel="0" collapsed="false">
      <c r="A137" s="0" t="s">
        <v>570</v>
      </c>
      <c r="B137" s="0" t="s">
        <v>315</v>
      </c>
      <c r="C137" s="0" t="n">
        <v>1965</v>
      </c>
      <c r="D137" s="0" t="s">
        <v>256</v>
      </c>
      <c r="E137" s="0" t="s">
        <v>571</v>
      </c>
      <c r="F137" s="0" t="s">
        <v>278</v>
      </c>
      <c r="G137" s="0" t="n">
        <v>2638</v>
      </c>
      <c r="J137" s="0" t="n">
        <f aca="false">2021-C137</f>
        <v>56</v>
      </c>
    </row>
    <row r="138" customFormat="false" ht="15" hidden="false" customHeight="false" outlineLevel="0" collapsed="false">
      <c r="A138" s="0" t="s">
        <v>572</v>
      </c>
      <c r="B138" s="0" t="s">
        <v>408</v>
      </c>
      <c r="C138" s="0" t="n">
        <v>1963</v>
      </c>
      <c r="D138" s="0" t="s">
        <v>256</v>
      </c>
      <c r="E138" s="0" t="s">
        <v>463</v>
      </c>
      <c r="F138" s="0" t="s">
        <v>278</v>
      </c>
      <c r="G138" s="0" t="n">
        <v>1395</v>
      </c>
      <c r="J138" s="0" t="n">
        <f aca="false">2021-C138</f>
        <v>58</v>
      </c>
    </row>
    <row r="139" customFormat="false" ht="15" hidden="false" customHeight="false" outlineLevel="0" collapsed="false">
      <c r="A139" s="0" t="s">
        <v>573</v>
      </c>
      <c r="B139" s="0" t="s">
        <v>375</v>
      </c>
      <c r="C139" s="0" t="n">
        <v>1954</v>
      </c>
      <c r="D139" s="0" t="s">
        <v>256</v>
      </c>
      <c r="E139" s="0" t="s">
        <v>574</v>
      </c>
      <c r="F139" s="0" t="s">
        <v>260</v>
      </c>
      <c r="G139" s="0" t="n">
        <v>4305</v>
      </c>
      <c r="J139" s="0" t="n">
        <f aca="false">2021-C139</f>
        <v>67</v>
      </c>
    </row>
    <row r="140" customFormat="false" ht="15" hidden="false" customHeight="false" outlineLevel="0" collapsed="false">
      <c r="A140" s="0" t="s">
        <v>575</v>
      </c>
      <c r="B140" s="0" t="s">
        <v>576</v>
      </c>
      <c r="C140" s="0" t="n">
        <v>1982</v>
      </c>
      <c r="D140" s="0" t="s">
        <v>256</v>
      </c>
      <c r="E140" s="0" t="s">
        <v>263</v>
      </c>
      <c r="F140" s="0" t="s">
        <v>260</v>
      </c>
      <c r="G140" s="0" t="n">
        <v>167474</v>
      </c>
      <c r="J140" s="0" t="n">
        <f aca="false">2021-C140</f>
        <v>39</v>
      </c>
    </row>
    <row r="141" customFormat="false" ht="15" hidden="false" customHeight="false" outlineLevel="0" collapsed="false">
      <c r="A141" s="0" t="s">
        <v>577</v>
      </c>
      <c r="B141" s="0" t="s">
        <v>578</v>
      </c>
      <c r="C141" s="0" t="n">
        <v>1977</v>
      </c>
      <c r="D141" s="0" t="s">
        <v>256</v>
      </c>
      <c r="E141" s="0" t="s">
        <v>269</v>
      </c>
      <c r="F141" s="0" t="s">
        <v>266</v>
      </c>
      <c r="G141" s="0" t="n">
        <v>30189</v>
      </c>
      <c r="J141" s="0" t="n">
        <f aca="false">2021-C141</f>
        <v>44</v>
      </c>
    </row>
    <row r="142" customFormat="false" ht="15" hidden="false" customHeight="false" outlineLevel="0" collapsed="false">
      <c r="A142" s="0" t="s">
        <v>579</v>
      </c>
      <c r="B142" s="0" t="s">
        <v>580</v>
      </c>
      <c r="C142" s="0" t="n">
        <v>1956</v>
      </c>
      <c r="D142" s="0" t="s">
        <v>256</v>
      </c>
      <c r="E142" s="0" t="s">
        <v>495</v>
      </c>
      <c r="F142" s="0" t="s">
        <v>274</v>
      </c>
      <c r="G142" s="0" t="n">
        <v>5725</v>
      </c>
      <c r="J142" s="0" t="n">
        <f aca="false">2021-C142</f>
        <v>65</v>
      </c>
    </row>
    <row r="143" customFormat="false" ht="15" hidden="false" customHeight="false" outlineLevel="0" collapsed="false">
      <c r="A143" s="0" t="s">
        <v>581</v>
      </c>
      <c r="B143" s="0" t="s">
        <v>371</v>
      </c>
      <c r="C143" s="0" t="n">
        <v>1956</v>
      </c>
      <c r="D143" s="0" t="s">
        <v>256</v>
      </c>
      <c r="E143" s="0" t="s">
        <v>502</v>
      </c>
      <c r="F143" s="0" t="s">
        <v>258</v>
      </c>
      <c r="G143" s="0" t="n">
        <v>6151</v>
      </c>
      <c r="J143" s="0" t="n">
        <f aca="false">2021-C143</f>
        <v>65</v>
      </c>
    </row>
    <row r="144" customFormat="false" ht="15" hidden="false" customHeight="false" outlineLevel="0" collapsed="false">
      <c r="A144" s="0" t="s">
        <v>582</v>
      </c>
      <c r="B144" s="0" t="s">
        <v>352</v>
      </c>
      <c r="C144" s="0" t="n">
        <v>1953</v>
      </c>
      <c r="D144" s="0" t="s">
        <v>256</v>
      </c>
      <c r="E144" s="0" t="s">
        <v>263</v>
      </c>
      <c r="F144" s="0" t="s">
        <v>258</v>
      </c>
      <c r="G144" s="0" t="n">
        <v>167474</v>
      </c>
      <c r="J144" s="0" t="n">
        <f aca="false">2021-C144</f>
        <v>68</v>
      </c>
    </row>
    <row r="145" customFormat="false" ht="15" hidden="false" customHeight="false" outlineLevel="0" collapsed="false">
      <c r="A145" s="0" t="s">
        <v>583</v>
      </c>
      <c r="B145" s="0" t="s">
        <v>584</v>
      </c>
      <c r="C145" s="0" t="n">
        <v>1951</v>
      </c>
      <c r="D145" s="0" t="s">
        <v>256</v>
      </c>
      <c r="E145" s="0" t="s">
        <v>263</v>
      </c>
      <c r="F145" s="0" t="s">
        <v>253</v>
      </c>
      <c r="G145" s="0" t="n">
        <v>167474</v>
      </c>
      <c r="J145" s="0" t="n">
        <f aca="false">2021-C145</f>
        <v>70</v>
      </c>
    </row>
    <row r="146" customFormat="false" ht="15" hidden="false" customHeight="false" outlineLevel="0" collapsed="false">
      <c r="A146" s="0" t="s">
        <v>585</v>
      </c>
      <c r="B146" s="0" t="s">
        <v>586</v>
      </c>
      <c r="C146" s="0" t="n">
        <v>1985</v>
      </c>
      <c r="D146" s="0" t="s">
        <v>251</v>
      </c>
      <c r="E146" s="0" t="s">
        <v>587</v>
      </c>
      <c r="F146" s="0" t="s">
        <v>258</v>
      </c>
      <c r="G146" s="0" t="n">
        <v>825</v>
      </c>
      <c r="J146" s="0" t="n">
        <f aca="false">2021-C146</f>
        <v>36</v>
      </c>
    </row>
    <row r="147" customFormat="false" ht="15" hidden="false" customHeight="false" outlineLevel="0" collapsed="false">
      <c r="A147" s="0" t="s">
        <v>588</v>
      </c>
      <c r="B147" s="0" t="s">
        <v>589</v>
      </c>
      <c r="C147" s="0" t="n">
        <v>1969</v>
      </c>
      <c r="D147" s="0" t="s">
        <v>251</v>
      </c>
      <c r="E147" s="0" t="s">
        <v>590</v>
      </c>
      <c r="F147" s="0" t="s">
        <v>258</v>
      </c>
      <c r="G147" s="0" t="n">
        <v>3359</v>
      </c>
      <c r="J147" s="0" t="n">
        <f aca="false">2021-C147</f>
        <v>52</v>
      </c>
    </row>
    <row r="148" customFormat="false" ht="15" hidden="false" customHeight="false" outlineLevel="0" collapsed="false">
      <c r="A148" s="0" t="s">
        <v>591</v>
      </c>
      <c r="B148" s="0" t="s">
        <v>387</v>
      </c>
      <c r="C148" s="0" t="n">
        <v>1984</v>
      </c>
      <c r="D148" s="0" t="s">
        <v>256</v>
      </c>
      <c r="E148" s="0" t="s">
        <v>470</v>
      </c>
      <c r="F148" s="0" t="s">
        <v>278</v>
      </c>
      <c r="G148" s="0" t="n">
        <v>13089</v>
      </c>
      <c r="J148" s="0" t="n">
        <f aca="false">2021-C148</f>
        <v>37</v>
      </c>
    </row>
    <row r="149" customFormat="false" ht="15" hidden="false" customHeight="false" outlineLevel="0" collapsed="false">
      <c r="A149" s="0" t="s">
        <v>592</v>
      </c>
      <c r="B149" s="0" t="s">
        <v>593</v>
      </c>
      <c r="C149" s="0" t="n">
        <v>1959</v>
      </c>
      <c r="D149" s="0" t="s">
        <v>256</v>
      </c>
      <c r="E149" s="0" t="s">
        <v>338</v>
      </c>
      <c r="F149" s="0" t="s">
        <v>266</v>
      </c>
      <c r="G149" s="0" t="n">
        <v>2881</v>
      </c>
      <c r="J149" s="0" t="n">
        <f aca="false">2021-C149</f>
        <v>62</v>
      </c>
    </row>
    <row r="150" customFormat="false" ht="15" hidden="false" customHeight="false" outlineLevel="0" collapsed="false">
      <c r="A150" s="0" t="s">
        <v>594</v>
      </c>
      <c r="B150" s="0" t="s">
        <v>371</v>
      </c>
      <c r="C150" s="0" t="n">
        <v>1955</v>
      </c>
      <c r="D150" s="0" t="s">
        <v>256</v>
      </c>
      <c r="E150" s="0" t="s">
        <v>263</v>
      </c>
      <c r="F150" s="0" t="s">
        <v>266</v>
      </c>
      <c r="G150" s="0" t="n">
        <v>167474</v>
      </c>
      <c r="J150" s="0" t="n">
        <f aca="false">2021-C150</f>
        <v>66</v>
      </c>
    </row>
    <row r="151" customFormat="false" ht="15" hidden="false" customHeight="false" outlineLevel="0" collapsed="false">
      <c r="A151" s="0" t="s">
        <v>595</v>
      </c>
      <c r="B151" s="0" t="s">
        <v>596</v>
      </c>
      <c r="C151" s="0" t="n">
        <v>1958</v>
      </c>
      <c r="D151" s="0" t="s">
        <v>256</v>
      </c>
      <c r="E151" s="0" t="s">
        <v>423</v>
      </c>
      <c r="F151" s="0" t="s">
        <v>258</v>
      </c>
      <c r="G151" s="0" t="n">
        <v>8962</v>
      </c>
      <c r="J151" s="0" t="n">
        <f aca="false">2021-C151</f>
        <v>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L:L A1"/>
    </sheetView>
  </sheetViews>
  <sheetFormatPr defaultColWidth="10.4765625" defaultRowHeight="15" zeroHeight="false" outlineLevelRow="0" outlineLevelCol="0"/>
  <cols>
    <col collapsed="false" customWidth="true" hidden="false" outlineLevel="0" max="4" min="4" style="8" width="13.42"/>
    <col collapsed="false" customWidth="false" hidden="false" outlineLevel="0" max="5" min="5" style="8" width="10.5"/>
  </cols>
  <sheetData>
    <row r="1" customFormat="false" ht="15" hidden="false" customHeight="false" outlineLevel="0" collapsed="false">
      <c r="A1" s="9" t="s">
        <v>247</v>
      </c>
      <c r="B1" s="9" t="s">
        <v>232</v>
      </c>
      <c r="C1" s="9" t="s">
        <v>597</v>
      </c>
      <c r="D1" s="10" t="s">
        <v>598</v>
      </c>
      <c r="E1" s="10" t="s">
        <v>599</v>
      </c>
      <c r="F1" s="6" t="s">
        <v>600</v>
      </c>
      <c r="G1" s="6"/>
    </row>
    <row r="2" customFormat="false" ht="15" hidden="false" customHeight="false" outlineLevel="0" collapsed="false">
      <c r="A2" s="11" t="s">
        <v>138</v>
      </c>
      <c r="B2" s="12" t="n">
        <v>2</v>
      </c>
      <c r="C2" s="13" t="n">
        <v>2</v>
      </c>
      <c r="D2" s="14" t="n">
        <f aca="false">B2/71*100</f>
        <v>2.8169014084507</v>
      </c>
      <c r="E2" s="14" t="n">
        <f aca="false">C2/150*100</f>
        <v>1.33333333333333</v>
      </c>
    </row>
    <row r="3" customFormat="false" ht="15" hidden="false" customHeight="false" outlineLevel="0" collapsed="false">
      <c r="A3" s="11" t="s">
        <v>95</v>
      </c>
      <c r="B3" s="12" t="n">
        <v>5</v>
      </c>
      <c r="C3" s="13" t="n">
        <v>8</v>
      </c>
      <c r="D3" s="14" t="n">
        <f aca="false">B3/71*100</f>
        <v>7.04225352112676</v>
      </c>
      <c r="E3" s="14" t="n">
        <f aca="false">C3/150*100</f>
        <v>5.33333333333333</v>
      </c>
    </row>
    <row r="4" customFormat="false" ht="15" hidden="false" customHeight="false" outlineLevel="0" collapsed="false">
      <c r="A4" s="11" t="s">
        <v>149</v>
      </c>
      <c r="B4" s="12" t="n">
        <v>5</v>
      </c>
      <c r="C4" s="13" t="n">
        <v>12</v>
      </c>
      <c r="D4" s="14" t="n">
        <f aca="false">B4/71*100</f>
        <v>7.04225352112676</v>
      </c>
      <c r="E4" s="14" t="n">
        <f aca="false">C4/150*100</f>
        <v>8</v>
      </c>
    </row>
    <row r="5" customFormat="false" ht="15" hidden="false" customHeight="false" outlineLevel="0" collapsed="false">
      <c r="A5" s="11" t="s">
        <v>99</v>
      </c>
      <c r="B5" s="12" t="n">
        <v>7</v>
      </c>
      <c r="C5" s="13" t="n">
        <v>14</v>
      </c>
      <c r="D5" s="14" t="n">
        <f aca="false">B5/71*100</f>
        <v>9.85915492957746</v>
      </c>
      <c r="E5" s="14" t="n">
        <f aca="false">C5/150*100</f>
        <v>9.33333333333333</v>
      </c>
    </row>
    <row r="6" customFormat="false" ht="15" hidden="false" customHeight="false" outlineLevel="0" collapsed="false">
      <c r="A6" s="11" t="s">
        <v>129</v>
      </c>
      <c r="B6" s="12" t="n">
        <v>5</v>
      </c>
      <c r="C6" s="13" t="n">
        <v>14</v>
      </c>
      <c r="D6" s="14" t="n">
        <f aca="false">B6/71*100</f>
        <v>7.04225352112676</v>
      </c>
      <c r="E6" s="14" t="n">
        <f aca="false">C6/150*100</f>
        <v>9.33333333333333</v>
      </c>
    </row>
    <row r="7" customFormat="false" ht="15" hidden="false" customHeight="false" outlineLevel="0" collapsed="false">
      <c r="A7" s="11" t="s">
        <v>105</v>
      </c>
      <c r="B7" s="12" t="n">
        <v>11</v>
      </c>
      <c r="C7" s="13" t="n">
        <v>21</v>
      </c>
      <c r="D7" s="14" t="n">
        <f aca="false">B7/71*100</f>
        <v>15.4929577464789</v>
      </c>
      <c r="E7" s="14" t="n">
        <f aca="false">C7/150*100</f>
        <v>14</v>
      </c>
    </row>
    <row r="8" customFormat="false" ht="15" hidden="false" customHeight="false" outlineLevel="0" collapsed="false">
      <c r="A8" s="11" t="s">
        <v>57</v>
      </c>
      <c r="B8" s="12" t="n">
        <v>10</v>
      </c>
      <c r="C8" s="13" t="n">
        <v>23</v>
      </c>
      <c r="D8" s="14" t="n">
        <f aca="false">B8/71*100</f>
        <v>14.0845070422535</v>
      </c>
      <c r="E8" s="14" t="n">
        <f aca="false">C8/150*100</f>
        <v>15.3333333333333</v>
      </c>
    </row>
    <row r="9" customFormat="false" ht="15" hidden="false" customHeight="false" outlineLevel="0" collapsed="false">
      <c r="A9" s="11" t="s">
        <v>70</v>
      </c>
      <c r="B9" s="12" t="n">
        <v>13</v>
      </c>
      <c r="C9" s="13" t="n">
        <v>26</v>
      </c>
      <c r="D9" s="14" t="n">
        <f aca="false">B9/71*100</f>
        <v>18.3098591549296</v>
      </c>
      <c r="E9" s="14" t="n">
        <f aca="false">C9/150*100</f>
        <v>17.3333333333333</v>
      </c>
    </row>
    <row r="10" customFormat="false" ht="15" hidden="false" customHeight="false" outlineLevel="0" collapsed="false">
      <c r="A10" s="11" t="s">
        <v>89</v>
      </c>
      <c r="B10" s="12" t="n">
        <v>8</v>
      </c>
      <c r="C10" s="13" t="n">
        <v>30</v>
      </c>
      <c r="D10" s="14" t="n">
        <f aca="false">B10/71*100</f>
        <v>11.2676056338028</v>
      </c>
      <c r="E10" s="14" t="n">
        <f aca="false">C10/150*100</f>
        <v>20</v>
      </c>
    </row>
    <row r="11" customFormat="false" ht="15" hidden="false" customHeight="false" outlineLevel="0" collapsed="false">
      <c r="A11" s="11" t="s">
        <v>241</v>
      </c>
      <c r="B11" s="12" t="n">
        <v>5</v>
      </c>
      <c r="C11" s="13" t="n">
        <v>0</v>
      </c>
      <c r="D11" s="14" t="n">
        <f aca="false">B11/71*100</f>
        <v>7.04225352112676</v>
      </c>
      <c r="E11" s="14" t="n">
        <f aca="false">C11/150*100</f>
        <v>0</v>
      </c>
    </row>
    <row r="12" customFormat="false" ht="15" hidden="false" customHeight="false" outlineLevel="0" collapsed="false">
      <c r="B12" s="0" t="n">
        <v>71</v>
      </c>
      <c r="C12" s="0" t="n">
        <f aca="false">SUM(C2:C11)</f>
        <v>150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H73"/>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 activeCellId="1" sqref="L:L J1"/>
    </sheetView>
  </sheetViews>
  <sheetFormatPr defaultColWidth="24.9375" defaultRowHeight="15" zeroHeight="false" outlineLevelRow="0" outlineLevelCol="0"/>
  <cols>
    <col collapsed="false" customWidth="false" hidden="false" outlineLevel="0" max="10" min="7" style="15" width="24.97"/>
    <col collapsed="false" customWidth="false" hidden="false" outlineLevel="0" max="15" min="12" style="16" width="24.97"/>
    <col collapsed="false" customWidth="false" hidden="false" outlineLevel="0" max="20" min="17" style="17" width="24.97"/>
    <col collapsed="false" customWidth="false" hidden="false" outlineLevel="0" max="25" min="22" style="18" width="24.97"/>
    <col collapsed="false" customWidth="false" hidden="false" outlineLevel="0" max="28" min="27" style="19" width="24.97"/>
    <col collapsed="false" customWidth="false" hidden="false" outlineLevel="0" max="32" min="29" style="20" width="24.97"/>
    <col collapsed="false" customWidth="false" hidden="false" outlineLevel="0" max="36" min="33" style="21" width="24.97"/>
    <col collapsed="false" customWidth="false" hidden="false" outlineLevel="0" max="40" min="37" style="22" width="24.97"/>
    <col collapsed="false" customWidth="false" hidden="false" outlineLevel="0" max="44" min="41" style="23" width="24.97"/>
    <col collapsed="false" customWidth="false" hidden="false" outlineLevel="0" max="48" min="45" style="24" width="24.97"/>
    <col collapsed="false" customWidth="false" hidden="false" outlineLevel="0" max="52" min="49" style="25" width="24.97"/>
    <col collapsed="false" customWidth="false" hidden="false" outlineLevel="0" max="56" min="53" style="26" width="24.97"/>
    <col collapsed="false" customWidth="true" hidden="false" outlineLevel="0" max="1024" min="1005" style="0" width="8.5"/>
  </cols>
  <sheetData>
    <row r="1" customFormat="false" ht="124.6" hidden="false" customHeight="false" outlineLevel="0" collapsed="false">
      <c r="A1" s="1" t="s">
        <v>0</v>
      </c>
      <c r="B1" s="1" t="s">
        <v>1</v>
      </c>
      <c r="C1" s="1" t="s">
        <v>2</v>
      </c>
      <c r="D1" s="1" t="s">
        <v>3</v>
      </c>
      <c r="E1" s="1" t="s">
        <v>4</v>
      </c>
      <c r="F1" s="1" t="s">
        <v>5</v>
      </c>
      <c r="G1" s="27" t="s">
        <v>601</v>
      </c>
      <c r="H1" s="27" t="s">
        <v>602</v>
      </c>
      <c r="I1" s="27" t="s">
        <v>603</v>
      </c>
      <c r="J1" s="27" t="s">
        <v>604</v>
      </c>
      <c r="K1" s="28" t="s">
        <v>605</v>
      </c>
      <c r="L1" s="29" t="s">
        <v>606</v>
      </c>
      <c r="M1" s="29" t="s">
        <v>607</v>
      </c>
      <c r="N1" s="29" t="s">
        <v>608</v>
      </c>
      <c r="O1" s="29" t="s">
        <v>609</v>
      </c>
      <c r="P1" s="28" t="s">
        <v>610</v>
      </c>
      <c r="Q1" s="30" t="s">
        <v>611</v>
      </c>
      <c r="R1" s="30" t="s">
        <v>612</v>
      </c>
      <c r="S1" s="30" t="s">
        <v>613</v>
      </c>
      <c r="T1" s="30" t="s">
        <v>614</v>
      </c>
      <c r="U1" s="28" t="s">
        <v>615</v>
      </c>
      <c r="V1" s="31" t="s">
        <v>616</v>
      </c>
      <c r="W1" s="31" t="s">
        <v>617</v>
      </c>
      <c r="X1" s="31" t="s">
        <v>618</v>
      </c>
      <c r="Y1" s="31" t="s">
        <v>619</v>
      </c>
      <c r="Z1" s="28" t="s">
        <v>620</v>
      </c>
      <c r="AA1" s="32" t="s">
        <v>621</v>
      </c>
      <c r="AB1" s="32" t="s">
        <v>622</v>
      </c>
      <c r="AC1" s="33" t="s">
        <v>623</v>
      </c>
      <c r="AD1" s="33" t="s">
        <v>624</v>
      </c>
      <c r="AE1" s="33" t="s">
        <v>625</v>
      </c>
      <c r="AF1" s="33" t="s">
        <v>626</v>
      </c>
      <c r="AG1" s="34" t="s">
        <v>627</v>
      </c>
      <c r="AH1" s="34" t="s">
        <v>628</v>
      </c>
      <c r="AI1" s="34" t="s">
        <v>629</v>
      </c>
      <c r="AJ1" s="34" t="s">
        <v>630</v>
      </c>
      <c r="AK1" s="35" t="s">
        <v>631</v>
      </c>
      <c r="AL1" s="35" t="s">
        <v>632</v>
      </c>
      <c r="AM1" s="35" t="s">
        <v>633</v>
      </c>
      <c r="AN1" s="35" t="s">
        <v>634</v>
      </c>
      <c r="AO1" s="36" t="s">
        <v>635</v>
      </c>
      <c r="AP1" s="36" t="s">
        <v>636</v>
      </c>
      <c r="AQ1" s="36" t="s">
        <v>637</v>
      </c>
      <c r="AR1" s="36" t="s">
        <v>638</v>
      </c>
      <c r="AS1" s="37" t="s">
        <v>639</v>
      </c>
      <c r="AT1" s="37" t="s">
        <v>640</v>
      </c>
      <c r="AU1" s="37" t="s">
        <v>641</v>
      </c>
      <c r="AV1" s="37" t="s">
        <v>642</v>
      </c>
      <c r="AW1" s="38" t="s">
        <v>643</v>
      </c>
      <c r="AX1" s="38" t="s">
        <v>644</v>
      </c>
      <c r="AY1" s="38" t="s">
        <v>645</v>
      </c>
      <c r="AZ1" s="38" t="s">
        <v>646</v>
      </c>
      <c r="BA1" s="39" t="s">
        <v>647</v>
      </c>
      <c r="BB1" s="39" t="s">
        <v>648</v>
      </c>
      <c r="BC1" s="39" t="s">
        <v>649</v>
      </c>
      <c r="BD1" s="39" t="s">
        <v>51</v>
      </c>
      <c r="BE1" s="1"/>
      <c r="BF1" s="1"/>
      <c r="BG1" s="1"/>
      <c r="BH1" s="1"/>
    </row>
    <row r="2" customFormat="false" ht="15" hidden="false" customHeight="false" outlineLevel="0" collapsed="false">
      <c r="A2" s="2" t="s">
        <v>56</v>
      </c>
      <c r="B2" s="2" t="s">
        <v>57</v>
      </c>
      <c r="C2" s="2" t="s">
        <v>58</v>
      </c>
      <c r="D2" s="2" t="s">
        <v>59</v>
      </c>
      <c r="E2" s="2" t="s">
        <v>60</v>
      </c>
      <c r="F2" s="2" t="s">
        <v>61</v>
      </c>
      <c r="G2" s="40" t="n">
        <v>4</v>
      </c>
      <c r="H2" s="40" t="n">
        <v>4</v>
      </c>
      <c r="I2" s="40" t="n">
        <v>4</v>
      </c>
      <c r="J2" s="40" t="n">
        <v>4</v>
      </c>
      <c r="K2" s="41" t="n">
        <f aca="false">SUM(G2:J2)/4</f>
        <v>4</v>
      </c>
      <c r="L2" s="42" t="n">
        <v>4</v>
      </c>
      <c r="M2" s="42" t="n">
        <v>4</v>
      </c>
      <c r="N2" s="42" t="n">
        <v>3</v>
      </c>
      <c r="O2" s="42" t="n">
        <v>4</v>
      </c>
      <c r="P2" s="41" t="n">
        <f aca="false">SUM(L2:O2)/4</f>
        <v>3.75</v>
      </c>
      <c r="Q2" s="43" t="n">
        <v>4</v>
      </c>
      <c r="R2" s="43" t="n">
        <v>3</v>
      </c>
      <c r="S2" s="43" t="n">
        <v>3</v>
      </c>
      <c r="T2" s="43" t="n">
        <v>3</v>
      </c>
      <c r="U2" s="41" t="n">
        <f aca="false">SUM(Q2:T2)/4</f>
        <v>3.25</v>
      </c>
      <c r="V2" s="44" t="n">
        <v>4</v>
      </c>
      <c r="W2" s="44" t="n">
        <v>2</v>
      </c>
      <c r="X2" s="44" t="n">
        <v>4</v>
      </c>
      <c r="Y2" s="44" t="n">
        <v>2</v>
      </c>
      <c r="Z2" s="41" t="n">
        <f aca="false">SUM(V2:Y2)/4</f>
        <v>3</v>
      </c>
      <c r="AA2" s="45" t="n">
        <v>4</v>
      </c>
      <c r="AB2" s="45" t="n">
        <v>2</v>
      </c>
      <c r="AC2" s="46" t="n">
        <v>2</v>
      </c>
      <c r="AD2" s="46" t="n">
        <v>3</v>
      </c>
      <c r="AE2" s="46" t="n">
        <v>4</v>
      </c>
      <c r="AF2" s="46" t="n">
        <v>2</v>
      </c>
      <c r="AG2" s="47" t="n">
        <v>1</v>
      </c>
      <c r="AH2" s="47" t="n">
        <v>4</v>
      </c>
      <c r="AI2" s="47" t="n">
        <v>2</v>
      </c>
      <c r="AJ2" s="47" t="n">
        <v>4</v>
      </c>
      <c r="AK2" s="48" t="n">
        <v>2</v>
      </c>
      <c r="AL2" s="48" t="n">
        <v>2</v>
      </c>
      <c r="AM2" s="48" t="n">
        <v>1</v>
      </c>
      <c r="AN2" s="48" t="n">
        <v>1</v>
      </c>
      <c r="AO2" s="49" t="n">
        <v>4</v>
      </c>
      <c r="AP2" s="49" t="n">
        <v>4</v>
      </c>
      <c r="AQ2" s="49" t="n">
        <v>2</v>
      </c>
      <c r="AR2" s="49" t="n">
        <v>4</v>
      </c>
      <c r="AS2" s="50" t="n">
        <v>4</v>
      </c>
      <c r="AT2" s="50" t="n">
        <v>2</v>
      </c>
      <c r="AU2" s="50" t="n">
        <v>3</v>
      </c>
      <c r="AV2" s="50" t="n">
        <v>4</v>
      </c>
      <c r="AW2" s="51" t="n">
        <v>4</v>
      </c>
      <c r="AX2" s="51" t="n">
        <v>4</v>
      </c>
      <c r="AY2" s="51" t="n">
        <v>3</v>
      </c>
      <c r="AZ2" s="51" t="n">
        <v>4</v>
      </c>
      <c r="BA2" s="52" t="n">
        <v>2</v>
      </c>
      <c r="BB2" s="52" t="n">
        <v>4</v>
      </c>
      <c r="BC2" s="52" t="n">
        <v>4</v>
      </c>
      <c r="BD2" s="52" t="n">
        <v>4</v>
      </c>
      <c r="BE2" s="2"/>
      <c r="BF2" s="2"/>
    </row>
    <row r="3" customFormat="false" ht="15" hidden="false" customHeight="false" outlineLevel="0" collapsed="false">
      <c r="A3" s="2" t="s">
        <v>69</v>
      </c>
      <c r="B3" s="2" t="s">
        <v>70</v>
      </c>
      <c r="C3" s="2" t="s">
        <v>71</v>
      </c>
      <c r="D3" s="2" t="s">
        <v>72</v>
      </c>
      <c r="E3" s="2" t="s">
        <v>73</v>
      </c>
      <c r="F3" s="2" t="s">
        <v>74</v>
      </c>
      <c r="G3" s="40" t="n">
        <v>5</v>
      </c>
      <c r="H3" s="40" t="n">
        <v>2</v>
      </c>
      <c r="I3" s="40" t="n">
        <v>2</v>
      </c>
      <c r="J3" s="40" t="n">
        <v>2</v>
      </c>
      <c r="K3" s="41" t="n">
        <f aca="false">SUM(G3:J3)/4</f>
        <v>2.75</v>
      </c>
      <c r="L3" s="42" t="n">
        <v>4</v>
      </c>
      <c r="M3" s="42" t="n">
        <v>3</v>
      </c>
      <c r="N3" s="42" t="n">
        <v>2</v>
      </c>
      <c r="O3" s="42" t="n">
        <v>5</v>
      </c>
      <c r="P3" s="41" t="n">
        <f aca="false">SUM(L3:O3)/4</f>
        <v>3.5</v>
      </c>
      <c r="Q3" s="43" t="n">
        <v>5</v>
      </c>
      <c r="R3" s="43" t="n">
        <v>5</v>
      </c>
      <c r="S3" s="43" t="n">
        <v>5</v>
      </c>
      <c r="T3" s="43" t="n">
        <v>5</v>
      </c>
      <c r="U3" s="41" t="n">
        <f aca="false">SUM(Q3:T3)/4</f>
        <v>5</v>
      </c>
      <c r="V3" s="44" t="n">
        <v>5</v>
      </c>
      <c r="W3" s="44" t="n">
        <v>2</v>
      </c>
      <c r="X3" s="44" t="n">
        <v>3</v>
      </c>
      <c r="Y3" s="44" t="n">
        <v>5</v>
      </c>
      <c r="Z3" s="41" t="n">
        <f aca="false">SUM(V3:Y3)/4</f>
        <v>3.75</v>
      </c>
      <c r="AA3" s="45" t="n">
        <v>5</v>
      </c>
      <c r="AB3" s="45" t="n">
        <v>5</v>
      </c>
      <c r="AC3" s="46" t="n">
        <v>1</v>
      </c>
      <c r="AD3" s="46" t="n">
        <v>2</v>
      </c>
      <c r="AE3" s="46" t="n">
        <v>1</v>
      </c>
      <c r="AF3" s="46" t="n">
        <v>4</v>
      </c>
      <c r="AG3" s="47" t="n">
        <v>4</v>
      </c>
      <c r="AH3" s="47" t="n">
        <v>4</v>
      </c>
      <c r="AI3" s="47" t="n">
        <v>3</v>
      </c>
      <c r="AJ3" s="47" t="n">
        <v>2</v>
      </c>
      <c r="AK3" s="48" t="n">
        <v>4</v>
      </c>
      <c r="AL3" s="48" t="n">
        <v>3</v>
      </c>
      <c r="AM3" s="48" t="n">
        <v>2</v>
      </c>
      <c r="AN3" s="48" t="n">
        <v>1</v>
      </c>
      <c r="AO3" s="49" t="n">
        <v>4</v>
      </c>
      <c r="AP3" s="49" t="n">
        <v>5</v>
      </c>
      <c r="AQ3" s="49" t="n">
        <v>4</v>
      </c>
      <c r="AR3" s="49" t="n">
        <v>5</v>
      </c>
      <c r="AS3" s="50" t="n">
        <v>5</v>
      </c>
      <c r="AT3" s="50" t="n">
        <v>5</v>
      </c>
      <c r="AU3" s="50" t="n">
        <v>5</v>
      </c>
      <c r="AV3" s="50" t="n">
        <v>5</v>
      </c>
      <c r="AW3" s="51" t="n">
        <v>5</v>
      </c>
      <c r="AX3" s="51" t="n">
        <v>3</v>
      </c>
      <c r="AY3" s="51" t="n">
        <v>5</v>
      </c>
      <c r="AZ3" s="51" t="n">
        <v>5</v>
      </c>
      <c r="BA3" s="52" t="n">
        <v>4</v>
      </c>
      <c r="BB3" s="52" t="n">
        <v>5</v>
      </c>
      <c r="BC3" s="52" t="n">
        <v>5</v>
      </c>
      <c r="BD3" s="52" t="n">
        <v>5</v>
      </c>
      <c r="BE3" s="2"/>
      <c r="BH3" s="2"/>
    </row>
    <row r="4" customFormat="false" ht="15" hidden="false" customHeight="false" outlineLevel="0" collapsed="false">
      <c r="A4" s="2" t="s">
        <v>77</v>
      </c>
      <c r="B4" s="2" t="s">
        <v>70</v>
      </c>
      <c r="C4" s="2" t="s">
        <v>58</v>
      </c>
      <c r="D4" s="2" t="s">
        <v>72</v>
      </c>
      <c r="E4" s="2" t="s">
        <v>73</v>
      </c>
      <c r="F4" s="2" t="s">
        <v>61</v>
      </c>
      <c r="G4" s="40" t="n">
        <v>4</v>
      </c>
      <c r="H4" s="40" t="n">
        <v>5</v>
      </c>
      <c r="I4" s="40" t="n">
        <v>4</v>
      </c>
      <c r="J4" s="40" t="n">
        <v>2</v>
      </c>
      <c r="K4" s="41" t="n">
        <f aca="false">SUM(G4:J4)/4</f>
        <v>3.75</v>
      </c>
      <c r="L4" s="42" t="n">
        <v>2</v>
      </c>
      <c r="M4" s="42" t="n">
        <v>4</v>
      </c>
      <c r="N4" s="42" t="n">
        <v>3</v>
      </c>
      <c r="O4" s="42" t="n">
        <v>3</v>
      </c>
      <c r="P4" s="41" t="n">
        <f aca="false">SUM(L4:O4)/4</f>
        <v>3</v>
      </c>
      <c r="Q4" s="43" t="n">
        <v>3</v>
      </c>
      <c r="R4" s="43" t="n">
        <v>3</v>
      </c>
      <c r="S4" s="43" t="n">
        <v>2</v>
      </c>
      <c r="T4" s="43" t="n">
        <v>2</v>
      </c>
      <c r="U4" s="41" t="n">
        <f aca="false">SUM(Q4:T4)/4</f>
        <v>2.5</v>
      </c>
      <c r="V4" s="44" t="n">
        <v>4</v>
      </c>
      <c r="W4" s="44" t="n">
        <v>2</v>
      </c>
      <c r="X4" s="44" t="n">
        <v>4</v>
      </c>
      <c r="Y4" s="44" t="n">
        <v>4</v>
      </c>
      <c r="Z4" s="41" t="n">
        <f aca="false">SUM(V4:Y4)/4</f>
        <v>3.5</v>
      </c>
      <c r="AA4" s="45" t="n">
        <v>3</v>
      </c>
      <c r="AB4" s="45" t="n">
        <v>4</v>
      </c>
      <c r="AC4" s="46" t="n">
        <v>3</v>
      </c>
      <c r="AD4" s="46" t="n">
        <v>2</v>
      </c>
      <c r="AE4" s="46" t="n">
        <v>2</v>
      </c>
      <c r="AF4" s="46" t="n">
        <v>3</v>
      </c>
      <c r="AG4" s="47" t="n">
        <v>2</v>
      </c>
      <c r="AH4" s="47" t="n">
        <v>2</v>
      </c>
      <c r="AI4" s="47" t="n">
        <v>3</v>
      </c>
      <c r="AJ4" s="47" t="n">
        <v>4</v>
      </c>
      <c r="AK4" s="48" t="n">
        <v>3</v>
      </c>
      <c r="AL4" s="48" t="n">
        <v>2</v>
      </c>
      <c r="AM4" s="48" t="n">
        <v>1</v>
      </c>
      <c r="AN4" s="48" t="n">
        <v>2</v>
      </c>
      <c r="AO4" s="49" t="n">
        <v>2</v>
      </c>
      <c r="AP4" s="49" t="n">
        <v>3</v>
      </c>
      <c r="AQ4" s="49" t="n">
        <v>3</v>
      </c>
      <c r="AR4" s="49" t="n">
        <v>4</v>
      </c>
      <c r="AS4" s="50" t="n">
        <v>4</v>
      </c>
      <c r="AT4" s="50" t="n">
        <v>3</v>
      </c>
      <c r="AU4" s="50" t="n">
        <v>2</v>
      </c>
      <c r="AV4" s="50" t="n">
        <v>4</v>
      </c>
      <c r="AW4" s="51" t="n">
        <v>4</v>
      </c>
      <c r="AX4" s="51" t="n">
        <v>4</v>
      </c>
      <c r="AY4" s="51" t="n">
        <v>3</v>
      </c>
      <c r="AZ4" s="51" t="n">
        <v>3</v>
      </c>
      <c r="BA4" s="52" t="n">
        <v>2</v>
      </c>
      <c r="BB4" s="52" t="n">
        <v>2</v>
      </c>
      <c r="BC4" s="52" t="n">
        <v>3</v>
      </c>
      <c r="BD4" s="52" t="n">
        <v>4</v>
      </c>
      <c r="BE4" s="2"/>
    </row>
    <row r="5" customFormat="false" ht="15" hidden="false" customHeight="false" outlineLevel="0" collapsed="false">
      <c r="A5" s="2" t="s">
        <v>78</v>
      </c>
      <c r="B5" s="2" t="s">
        <v>70</v>
      </c>
      <c r="C5" s="2" t="s">
        <v>71</v>
      </c>
      <c r="D5" s="2" t="s">
        <v>59</v>
      </c>
      <c r="E5" s="2" t="s">
        <v>79</v>
      </c>
      <c r="F5" s="2" t="s">
        <v>80</v>
      </c>
      <c r="G5" s="40" t="n">
        <v>4</v>
      </c>
      <c r="H5" s="40" t="n">
        <v>5</v>
      </c>
      <c r="I5" s="40" t="n">
        <v>2</v>
      </c>
      <c r="J5" s="40" t="n">
        <v>5</v>
      </c>
      <c r="K5" s="41" t="n">
        <f aca="false">SUM(G5:J5)/4</f>
        <v>4</v>
      </c>
      <c r="L5" s="42" t="n">
        <v>4</v>
      </c>
      <c r="M5" s="42" t="n">
        <v>5</v>
      </c>
      <c r="N5" s="42" t="n">
        <v>5</v>
      </c>
      <c r="O5" s="42" t="n">
        <v>5</v>
      </c>
      <c r="P5" s="41" t="n">
        <f aca="false">SUM(L5:O5)/4</f>
        <v>4.75</v>
      </c>
      <c r="Q5" s="43" t="n">
        <v>5</v>
      </c>
      <c r="R5" s="43" t="n">
        <v>3</v>
      </c>
      <c r="S5" s="43" t="n">
        <v>2</v>
      </c>
      <c r="T5" s="43" t="n">
        <v>2</v>
      </c>
      <c r="U5" s="41" t="n">
        <f aca="false">SUM(Q5:T5)/4</f>
        <v>3</v>
      </c>
      <c r="V5" s="44" t="n">
        <v>5</v>
      </c>
      <c r="W5" s="44" t="n">
        <v>2</v>
      </c>
      <c r="X5" s="44" t="n">
        <v>5</v>
      </c>
      <c r="Y5" s="44" t="n">
        <v>5</v>
      </c>
      <c r="Z5" s="41" t="n">
        <f aca="false">SUM(V5:Y5)/4</f>
        <v>4.25</v>
      </c>
      <c r="AA5" s="45" t="n">
        <v>5</v>
      </c>
      <c r="AB5" s="45" t="n">
        <v>3</v>
      </c>
      <c r="AC5" s="46" t="n">
        <v>3</v>
      </c>
      <c r="AD5" s="46" t="n">
        <v>1</v>
      </c>
      <c r="AE5" s="46" t="n">
        <v>4</v>
      </c>
      <c r="AF5" s="46" t="n">
        <v>3</v>
      </c>
      <c r="AG5" s="47" t="n">
        <v>3</v>
      </c>
      <c r="AH5" s="47" t="n">
        <v>3</v>
      </c>
      <c r="AI5" s="47" t="n">
        <v>2</v>
      </c>
      <c r="AJ5" s="47" t="n">
        <v>3</v>
      </c>
      <c r="AK5" s="48" t="n">
        <v>4</v>
      </c>
      <c r="AL5" s="48" t="n">
        <v>1</v>
      </c>
      <c r="AM5" s="48" t="n">
        <v>1</v>
      </c>
      <c r="AN5" s="48" t="n">
        <v>1</v>
      </c>
      <c r="AO5" s="49" t="n">
        <v>4</v>
      </c>
      <c r="AP5" s="49" t="n">
        <v>5</v>
      </c>
      <c r="AQ5" s="49" t="n">
        <v>5</v>
      </c>
      <c r="AR5" s="49" t="n">
        <v>5</v>
      </c>
      <c r="AS5" s="50" t="n">
        <v>5</v>
      </c>
      <c r="AT5" s="50" t="n">
        <v>3</v>
      </c>
      <c r="AU5" s="50" t="n">
        <v>3</v>
      </c>
      <c r="AV5" s="50" t="n">
        <v>5</v>
      </c>
      <c r="AW5" s="51" t="n">
        <v>5</v>
      </c>
      <c r="AX5" s="51" t="n">
        <v>5</v>
      </c>
      <c r="AY5" s="51" t="n">
        <v>4</v>
      </c>
      <c r="AZ5" s="51" t="n">
        <v>3</v>
      </c>
      <c r="BA5" s="52" t="n">
        <v>3</v>
      </c>
      <c r="BB5" s="52" t="n">
        <v>3</v>
      </c>
      <c r="BC5" s="52" t="n">
        <v>5</v>
      </c>
      <c r="BD5" s="52" t="n">
        <v>3</v>
      </c>
      <c r="BE5" s="2"/>
      <c r="BF5" s="2"/>
    </row>
    <row r="6" customFormat="false" ht="15" hidden="false" customHeight="false" outlineLevel="0" collapsed="false">
      <c r="A6" s="2" t="s">
        <v>82</v>
      </c>
      <c r="B6" s="2" t="s">
        <v>70</v>
      </c>
      <c r="C6" s="2" t="s">
        <v>58</v>
      </c>
      <c r="D6" s="2" t="s">
        <v>59</v>
      </c>
      <c r="E6" s="2" t="s">
        <v>73</v>
      </c>
      <c r="F6" s="2" t="s">
        <v>83</v>
      </c>
      <c r="G6" s="40" t="n">
        <v>3</v>
      </c>
      <c r="H6" s="40" t="n">
        <v>5</v>
      </c>
      <c r="I6" s="40" t="n">
        <v>3</v>
      </c>
      <c r="J6" s="40" t="n">
        <v>2</v>
      </c>
      <c r="K6" s="41" t="n">
        <f aca="false">SUM(G6:J6)/4</f>
        <v>3.25</v>
      </c>
      <c r="L6" s="42" t="n">
        <v>3</v>
      </c>
      <c r="M6" s="42" t="n">
        <v>4</v>
      </c>
      <c r="N6" s="42" t="n">
        <v>2</v>
      </c>
      <c r="O6" s="42" t="n">
        <v>2</v>
      </c>
      <c r="P6" s="41" t="n">
        <f aca="false">SUM(L6:O6)/4</f>
        <v>2.75</v>
      </c>
      <c r="Q6" s="43" t="n">
        <v>2</v>
      </c>
      <c r="R6" s="43" t="n">
        <v>2</v>
      </c>
      <c r="S6" s="43" t="n">
        <v>2</v>
      </c>
      <c r="T6" s="43" t="n">
        <v>2</v>
      </c>
      <c r="U6" s="41" t="n">
        <f aca="false">SUM(Q6:T6)/4</f>
        <v>2</v>
      </c>
      <c r="V6" s="44" t="n">
        <v>5</v>
      </c>
      <c r="W6" s="44" t="n">
        <v>3</v>
      </c>
      <c r="X6" s="44" t="n">
        <v>3</v>
      </c>
      <c r="Y6" s="44" t="n">
        <v>2</v>
      </c>
      <c r="Z6" s="41" t="n">
        <f aca="false">SUM(V6:Y6)/4</f>
        <v>3.25</v>
      </c>
      <c r="AA6" s="45" t="n">
        <v>5</v>
      </c>
      <c r="AB6" s="45" t="n">
        <v>5</v>
      </c>
      <c r="AC6" s="46" t="n">
        <v>3</v>
      </c>
      <c r="AD6" s="46" t="n">
        <v>1</v>
      </c>
      <c r="AE6" s="46" t="n">
        <v>4</v>
      </c>
      <c r="AF6" s="46" t="n">
        <v>3</v>
      </c>
      <c r="AG6" s="47" t="n">
        <v>2</v>
      </c>
      <c r="AH6" s="47" t="n">
        <v>2</v>
      </c>
      <c r="AI6" s="47" t="n">
        <v>4</v>
      </c>
      <c r="AJ6" s="47" t="n">
        <v>1</v>
      </c>
      <c r="AK6" s="48" t="n">
        <v>4</v>
      </c>
      <c r="AL6" s="48" t="n">
        <v>5</v>
      </c>
      <c r="AM6" s="48" t="n">
        <v>3</v>
      </c>
      <c r="AN6" s="48" t="n">
        <v>4</v>
      </c>
      <c r="AO6" s="49" t="n">
        <v>2</v>
      </c>
      <c r="AP6" s="49" t="n">
        <v>2</v>
      </c>
      <c r="AQ6" s="49" t="n">
        <v>2</v>
      </c>
      <c r="AR6" s="49" t="n">
        <v>2</v>
      </c>
      <c r="AS6" s="50" t="n">
        <v>5</v>
      </c>
      <c r="AT6" s="50" t="n">
        <v>5</v>
      </c>
      <c r="AU6" s="50" t="n">
        <v>2</v>
      </c>
      <c r="AV6" s="50" t="n">
        <v>5</v>
      </c>
      <c r="AW6" s="51" t="n">
        <v>5</v>
      </c>
      <c r="AX6" s="51" t="n">
        <v>2</v>
      </c>
      <c r="AY6" s="51" t="n">
        <v>2</v>
      </c>
      <c r="AZ6" s="51" t="n">
        <v>2</v>
      </c>
      <c r="BA6" s="52" t="n">
        <v>2</v>
      </c>
      <c r="BB6" s="52" t="n">
        <v>2</v>
      </c>
      <c r="BC6" s="52" t="n">
        <v>5</v>
      </c>
      <c r="BD6" s="52" t="n">
        <v>5</v>
      </c>
      <c r="BE6" s="2"/>
      <c r="BF6" s="3"/>
      <c r="BG6" s="3"/>
    </row>
    <row r="7" customFormat="false" ht="15" hidden="false" customHeight="false" outlineLevel="0" collapsed="false">
      <c r="A7" s="2" t="s">
        <v>86</v>
      </c>
      <c r="B7" s="2" t="s">
        <v>70</v>
      </c>
      <c r="C7" s="2" t="s">
        <v>58</v>
      </c>
      <c r="D7" s="2" t="s">
        <v>72</v>
      </c>
      <c r="E7" s="2" t="s">
        <v>60</v>
      </c>
      <c r="F7" s="2" t="s">
        <v>87</v>
      </c>
      <c r="G7" s="40" t="n">
        <v>2</v>
      </c>
      <c r="H7" s="40" t="n">
        <v>5</v>
      </c>
      <c r="I7" s="40" t="n">
        <v>2</v>
      </c>
      <c r="J7" s="40" t="n">
        <v>2</v>
      </c>
      <c r="K7" s="41" t="n">
        <f aca="false">SUM(G7:J7)/4</f>
        <v>2.75</v>
      </c>
      <c r="L7" s="42" t="n">
        <v>3</v>
      </c>
      <c r="M7" s="42" t="n">
        <v>3</v>
      </c>
      <c r="N7" s="42" t="n">
        <v>2</v>
      </c>
      <c r="O7" s="42" t="n">
        <v>4</v>
      </c>
      <c r="P7" s="41" t="n">
        <f aca="false">SUM(L7:O7)/4</f>
        <v>3</v>
      </c>
      <c r="Q7" s="43" t="n">
        <v>5</v>
      </c>
      <c r="R7" s="43" t="n">
        <v>4</v>
      </c>
      <c r="S7" s="43" t="n">
        <v>3</v>
      </c>
      <c r="T7" s="43" t="n">
        <v>2</v>
      </c>
      <c r="U7" s="41" t="n">
        <f aca="false">SUM(Q7:T7)/4</f>
        <v>3.5</v>
      </c>
      <c r="V7" s="44" t="n">
        <v>4</v>
      </c>
      <c r="W7" s="44" t="n">
        <v>2</v>
      </c>
      <c r="X7" s="44" t="n">
        <v>5</v>
      </c>
      <c r="Y7" s="44" t="n">
        <v>5</v>
      </c>
      <c r="Z7" s="41" t="n">
        <f aca="false">SUM(V7:Y7)/4</f>
        <v>4</v>
      </c>
      <c r="AA7" s="45" t="n">
        <v>2</v>
      </c>
      <c r="AB7" s="45" t="n">
        <v>5</v>
      </c>
      <c r="AC7" s="46" t="n">
        <v>1</v>
      </c>
      <c r="AD7" s="46" t="n">
        <v>2</v>
      </c>
      <c r="AE7" s="46" t="n">
        <v>1</v>
      </c>
      <c r="AF7" s="46" t="n">
        <v>5</v>
      </c>
      <c r="AG7" s="47" t="n">
        <v>3</v>
      </c>
      <c r="AH7" s="47" t="n">
        <v>3</v>
      </c>
      <c r="AI7" s="47" t="n">
        <v>2</v>
      </c>
      <c r="AJ7" s="47" t="n">
        <v>2</v>
      </c>
      <c r="AK7" s="48" t="n">
        <v>3</v>
      </c>
      <c r="AL7" s="48" t="n">
        <v>3</v>
      </c>
      <c r="AM7" s="48" t="n">
        <v>2</v>
      </c>
      <c r="AN7" s="48" t="n">
        <v>2</v>
      </c>
      <c r="AO7" s="49" t="n">
        <v>3</v>
      </c>
      <c r="AP7" s="49" t="n">
        <v>5</v>
      </c>
      <c r="AQ7" s="49" t="n">
        <v>3</v>
      </c>
      <c r="AR7" s="49" t="n">
        <v>4</v>
      </c>
      <c r="AS7" s="50" t="n">
        <v>5</v>
      </c>
      <c r="AT7" s="50" t="n">
        <v>5</v>
      </c>
      <c r="AU7" s="50" t="n">
        <v>3</v>
      </c>
      <c r="AV7" s="50" t="n">
        <v>5</v>
      </c>
      <c r="AW7" s="51" t="n">
        <v>5</v>
      </c>
      <c r="AX7" s="51" t="n">
        <v>5</v>
      </c>
      <c r="AY7" s="51" t="n">
        <v>5</v>
      </c>
      <c r="AZ7" s="51" t="n">
        <v>3</v>
      </c>
      <c r="BA7" s="52" t="n">
        <v>4</v>
      </c>
      <c r="BB7" s="52" t="n">
        <v>4</v>
      </c>
      <c r="BC7" s="52" t="n">
        <v>5</v>
      </c>
      <c r="BD7" s="52" t="n">
        <v>5</v>
      </c>
      <c r="BE7" s="2"/>
    </row>
    <row r="8" customFormat="false" ht="15" hidden="false" customHeight="false" outlineLevel="0" collapsed="false">
      <c r="A8" s="2" t="s">
        <v>88</v>
      </c>
      <c r="B8" s="2" t="s">
        <v>89</v>
      </c>
      <c r="C8" s="2" t="s">
        <v>58</v>
      </c>
      <c r="D8" s="2" t="s">
        <v>72</v>
      </c>
      <c r="E8" s="2" t="s">
        <v>73</v>
      </c>
      <c r="F8" s="2" t="s">
        <v>80</v>
      </c>
      <c r="G8" s="40" t="n">
        <v>0</v>
      </c>
      <c r="H8" s="40" t="n">
        <v>4</v>
      </c>
      <c r="I8" s="40" t="n">
        <v>4</v>
      </c>
      <c r="J8" s="40" t="n">
        <v>0</v>
      </c>
      <c r="K8" s="41" t="n">
        <f aca="false">SUM(G8:J8)/4</f>
        <v>2</v>
      </c>
      <c r="L8" s="42" t="n">
        <v>3</v>
      </c>
      <c r="M8" s="42" t="n">
        <v>3</v>
      </c>
      <c r="N8" s="42" t="n">
        <v>3</v>
      </c>
      <c r="O8" s="42" t="n">
        <v>4</v>
      </c>
      <c r="P8" s="41" t="n">
        <f aca="false">SUM(L8:O8)/4</f>
        <v>3.25</v>
      </c>
      <c r="Q8" s="43" t="n">
        <v>5</v>
      </c>
      <c r="R8" s="43" t="n">
        <v>4</v>
      </c>
      <c r="S8" s="43" t="n">
        <v>3</v>
      </c>
      <c r="T8" s="43" t="n">
        <v>0</v>
      </c>
      <c r="U8" s="41" t="n">
        <f aca="false">SUM(Q8:T8)/4</f>
        <v>3</v>
      </c>
      <c r="V8" s="44" t="n">
        <v>4</v>
      </c>
      <c r="W8" s="44" t="n">
        <v>3</v>
      </c>
      <c r="X8" s="44" t="n">
        <v>4</v>
      </c>
      <c r="Y8" s="44" t="n">
        <v>4</v>
      </c>
      <c r="Z8" s="41" t="n">
        <f aca="false">SUM(V8:Y8)/4</f>
        <v>3.75</v>
      </c>
      <c r="AA8" s="45" t="n">
        <v>2</v>
      </c>
      <c r="AB8" s="45" t="n">
        <v>2</v>
      </c>
      <c r="AC8" s="46" t="n">
        <v>2</v>
      </c>
      <c r="AD8" s="46" t="n">
        <v>3</v>
      </c>
      <c r="AE8" s="46" t="n">
        <v>2</v>
      </c>
      <c r="AF8" s="46" t="n">
        <v>4</v>
      </c>
      <c r="AG8" s="47" t="n">
        <v>3</v>
      </c>
      <c r="AH8" s="47" t="n">
        <v>4</v>
      </c>
      <c r="AI8" s="47" t="n">
        <v>4</v>
      </c>
      <c r="AJ8" s="47" t="n">
        <v>3</v>
      </c>
      <c r="AK8" s="48" t="n">
        <v>3</v>
      </c>
      <c r="AL8" s="48" t="n">
        <v>2</v>
      </c>
      <c r="AM8" s="48" t="n">
        <v>2</v>
      </c>
      <c r="AN8" s="48" t="n">
        <v>2</v>
      </c>
      <c r="AO8" s="49" t="n">
        <v>4</v>
      </c>
      <c r="AP8" s="49" t="n">
        <v>4</v>
      </c>
      <c r="AQ8" s="49" t="n">
        <v>3</v>
      </c>
      <c r="AR8" s="49" t="n">
        <v>4</v>
      </c>
      <c r="AS8" s="50" t="n">
        <v>4</v>
      </c>
      <c r="AT8" s="50" t="n">
        <v>4</v>
      </c>
      <c r="AU8" s="50" t="n">
        <v>4</v>
      </c>
      <c r="AV8" s="50" t="n">
        <v>5</v>
      </c>
      <c r="AW8" s="51" t="n">
        <v>5</v>
      </c>
      <c r="AX8" s="51" t="n">
        <v>4</v>
      </c>
      <c r="AY8" s="51" t="n">
        <v>3</v>
      </c>
      <c r="AZ8" s="51" t="n">
        <v>3</v>
      </c>
      <c r="BA8" s="52" t="n">
        <v>0</v>
      </c>
      <c r="BB8" s="52" t="n">
        <v>3</v>
      </c>
      <c r="BC8" s="52" t="n">
        <v>4</v>
      </c>
      <c r="BD8" s="52" t="n">
        <v>4</v>
      </c>
      <c r="BE8" s="2"/>
      <c r="BF8" s="2"/>
      <c r="BG8" s="2"/>
      <c r="BH8" s="2"/>
    </row>
    <row r="9" customFormat="false" ht="15" hidden="false" customHeight="false" outlineLevel="0" collapsed="false">
      <c r="A9" s="2" t="s">
        <v>94</v>
      </c>
      <c r="B9" s="2" t="s">
        <v>95</v>
      </c>
      <c r="C9" s="2" t="s">
        <v>71</v>
      </c>
      <c r="D9" s="2" t="s">
        <v>72</v>
      </c>
      <c r="E9" s="2" t="s">
        <v>73</v>
      </c>
      <c r="F9" s="2" t="s">
        <v>96</v>
      </c>
      <c r="G9" s="40" t="n">
        <v>1</v>
      </c>
      <c r="H9" s="40" t="n">
        <v>2</v>
      </c>
      <c r="I9" s="40" t="n">
        <v>1</v>
      </c>
      <c r="J9" s="40" t="n">
        <v>2</v>
      </c>
      <c r="K9" s="41" t="n">
        <f aca="false">SUM(G9:J9)/4</f>
        <v>1.5</v>
      </c>
      <c r="L9" s="42" t="n">
        <v>1</v>
      </c>
      <c r="M9" s="42" t="n">
        <v>1</v>
      </c>
      <c r="N9" s="42" t="n">
        <v>1</v>
      </c>
      <c r="O9" s="42" t="n">
        <v>4</v>
      </c>
      <c r="P9" s="41" t="n">
        <f aca="false">SUM(L9:O9)/4</f>
        <v>1.75</v>
      </c>
      <c r="Q9" s="43" t="n">
        <v>4</v>
      </c>
      <c r="R9" s="43" t="n">
        <v>3</v>
      </c>
      <c r="S9" s="43" t="n">
        <v>4</v>
      </c>
      <c r="T9" s="43" t="n">
        <v>2</v>
      </c>
      <c r="U9" s="41" t="n">
        <f aca="false">SUM(Q9:T9)/4</f>
        <v>3.25</v>
      </c>
      <c r="V9" s="44" t="n">
        <v>4</v>
      </c>
      <c r="W9" s="44" t="n">
        <v>4</v>
      </c>
      <c r="X9" s="44" t="n">
        <v>3</v>
      </c>
      <c r="Y9" s="44" t="n">
        <v>5</v>
      </c>
      <c r="Z9" s="41" t="n">
        <f aca="false">SUM(V9:Y9)/4</f>
        <v>4</v>
      </c>
      <c r="AA9" s="45" t="n">
        <v>2</v>
      </c>
      <c r="AB9" s="45" t="n">
        <v>5</v>
      </c>
      <c r="AC9" s="46" t="n">
        <v>1</v>
      </c>
      <c r="AD9" s="46" t="n">
        <v>1</v>
      </c>
      <c r="AE9" s="46" t="n">
        <v>1</v>
      </c>
      <c r="AF9" s="46" t="n">
        <v>5</v>
      </c>
      <c r="AG9" s="47" t="n">
        <v>1</v>
      </c>
      <c r="AH9" s="47" t="n">
        <v>1</v>
      </c>
      <c r="AI9" s="47" t="n">
        <v>2</v>
      </c>
      <c r="AJ9" s="47" t="n">
        <v>1</v>
      </c>
      <c r="AK9" s="48" t="n">
        <v>5</v>
      </c>
      <c r="AL9" s="48" t="n">
        <v>4</v>
      </c>
      <c r="AM9" s="48" t="n">
        <v>4</v>
      </c>
      <c r="AN9" s="48" t="n">
        <v>3</v>
      </c>
      <c r="AO9" s="49" t="n">
        <v>0</v>
      </c>
      <c r="AP9" s="49" t="n">
        <v>4</v>
      </c>
      <c r="AQ9" s="49" t="n">
        <v>0</v>
      </c>
      <c r="AR9" s="49" t="n">
        <v>0</v>
      </c>
      <c r="AS9" s="50" t="n">
        <v>4</v>
      </c>
      <c r="AT9" s="50" t="n">
        <v>4</v>
      </c>
      <c r="AU9" s="50" t="n">
        <v>4</v>
      </c>
      <c r="AV9" s="50" t="n">
        <v>4</v>
      </c>
      <c r="AW9" s="51" t="n">
        <v>0</v>
      </c>
      <c r="AX9" s="51" t="n">
        <v>4</v>
      </c>
      <c r="AY9" s="51" t="n">
        <v>0</v>
      </c>
      <c r="AZ9" s="51" t="n">
        <v>0</v>
      </c>
      <c r="BA9" s="52" t="n">
        <v>3</v>
      </c>
      <c r="BB9" s="52" t="n">
        <v>3</v>
      </c>
      <c r="BC9" s="52" t="n">
        <v>4</v>
      </c>
      <c r="BD9" s="52" t="n">
        <v>5</v>
      </c>
      <c r="BE9" s="2"/>
      <c r="BF9" s="2"/>
    </row>
    <row r="10" customFormat="false" ht="15" hidden="false" customHeight="false" outlineLevel="0" collapsed="false">
      <c r="A10" s="2" t="s">
        <v>98</v>
      </c>
      <c r="B10" s="2" t="s">
        <v>99</v>
      </c>
      <c r="C10" s="2" t="s">
        <v>71</v>
      </c>
      <c r="D10" s="2" t="s">
        <v>59</v>
      </c>
      <c r="E10" s="2" t="s">
        <v>100</v>
      </c>
      <c r="F10" s="2" t="s">
        <v>83</v>
      </c>
      <c r="G10" s="40" t="n">
        <v>1</v>
      </c>
      <c r="H10" s="40" t="n">
        <v>4</v>
      </c>
      <c r="I10" s="40" t="n">
        <v>1</v>
      </c>
      <c r="J10" s="40" t="n">
        <v>2</v>
      </c>
      <c r="K10" s="41" t="n">
        <f aca="false">SUM(G10:J10)/4</f>
        <v>2</v>
      </c>
      <c r="L10" s="42" t="n">
        <v>1</v>
      </c>
      <c r="M10" s="42" t="n">
        <v>1</v>
      </c>
      <c r="N10" s="42" t="n">
        <v>2</v>
      </c>
      <c r="O10" s="42" t="n">
        <v>5</v>
      </c>
      <c r="P10" s="41" t="n">
        <f aca="false">SUM(L10:O10)/4</f>
        <v>2.25</v>
      </c>
      <c r="Q10" s="43" t="n">
        <v>5</v>
      </c>
      <c r="R10" s="43" t="n">
        <v>4</v>
      </c>
      <c r="S10" s="43" t="n">
        <v>1</v>
      </c>
      <c r="T10" s="43" t="n">
        <v>4</v>
      </c>
      <c r="U10" s="41" t="n">
        <f aca="false">SUM(Q10:T10)/4</f>
        <v>3.5</v>
      </c>
      <c r="V10" s="44" t="n">
        <v>5</v>
      </c>
      <c r="W10" s="44" t="n">
        <v>3</v>
      </c>
      <c r="X10" s="44" t="n">
        <v>5</v>
      </c>
      <c r="Y10" s="44" t="n">
        <v>5</v>
      </c>
      <c r="Z10" s="41" t="n">
        <f aca="false">SUM(V10:Y10)/4</f>
        <v>4.5</v>
      </c>
      <c r="AA10" s="45" t="n">
        <v>4</v>
      </c>
      <c r="AB10" s="45" t="n">
        <v>5</v>
      </c>
      <c r="AC10" s="46" t="n">
        <v>1</v>
      </c>
      <c r="AD10" s="46" t="n">
        <v>1</v>
      </c>
      <c r="AE10" s="46" t="n">
        <v>1</v>
      </c>
      <c r="AF10" s="46" t="n">
        <v>3</v>
      </c>
      <c r="AG10" s="47" t="n">
        <v>1</v>
      </c>
      <c r="AH10" s="47" t="n">
        <v>1</v>
      </c>
      <c r="AI10" s="47" t="n">
        <v>4</v>
      </c>
      <c r="AJ10" s="47" t="n">
        <v>1</v>
      </c>
      <c r="AK10" s="48" t="n">
        <v>5</v>
      </c>
      <c r="AL10" s="48" t="n">
        <v>5</v>
      </c>
      <c r="AM10" s="48" t="n">
        <v>4</v>
      </c>
      <c r="AN10" s="48" t="n">
        <v>3</v>
      </c>
      <c r="AO10" s="49" t="n">
        <v>3</v>
      </c>
      <c r="AP10" s="49" t="n">
        <v>3</v>
      </c>
      <c r="AQ10" s="49" t="n">
        <v>1</v>
      </c>
      <c r="AR10" s="49" t="n">
        <v>1</v>
      </c>
      <c r="AS10" s="50" t="n">
        <v>5</v>
      </c>
      <c r="AT10" s="50" t="n">
        <v>4</v>
      </c>
      <c r="AU10" s="50" t="n">
        <v>2</v>
      </c>
      <c r="AV10" s="50" t="n">
        <v>5</v>
      </c>
      <c r="AW10" s="51" t="n">
        <v>5</v>
      </c>
      <c r="AX10" s="51" t="n">
        <v>2</v>
      </c>
      <c r="AY10" s="51" t="n">
        <v>2</v>
      </c>
      <c r="AZ10" s="51" t="n">
        <v>1</v>
      </c>
      <c r="BA10" s="52" t="n">
        <v>4</v>
      </c>
      <c r="BB10" s="52" t="n">
        <v>1</v>
      </c>
      <c r="BC10" s="52" t="n">
        <v>5</v>
      </c>
      <c r="BD10" s="52" t="n">
        <v>5</v>
      </c>
      <c r="BE10" s="2"/>
      <c r="BF10" s="3"/>
      <c r="BG10" s="2"/>
    </row>
    <row r="11" customFormat="false" ht="15" hidden="false" customHeight="false" outlineLevel="0" collapsed="false">
      <c r="A11" s="2" t="s">
        <v>104</v>
      </c>
      <c r="B11" s="2" t="s">
        <v>105</v>
      </c>
      <c r="C11" s="2" t="s">
        <v>58</v>
      </c>
      <c r="D11" s="2" t="s">
        <v>59</v>
      </c>
      <c r="E11" s="2" t="s">
        <v>73</v>
      </c>
      <c r="F11" s="2" t="s">
        <v>96</v>
      </c>
      <c r="G11" s="40" t="n">
        <v>3</v>
      </c>
      <c r="H11" s="40" t="n">
        <v>5</v>
      </c>
      <c r="I11" s="40" t="n">
        <v>4</v>
      </c>
      <c r="J11" s="40" t="n">
        <v>4</v>
      </c>
      <c r="K11" s="41" t="n">
        <f aca="false">SUM(G11:J11)/4</f>
        <v>4</v>
      </c>
      <c r="L11" s="42" t="n">
        <v>1</v>
      </c>
      <c r="M11" s="42" t="n">
        <v>1</v>
      </c>
      <c r="N11" s="42" t="n">
        <v>1</v>
      </c>
      <c r="O11" s="42" t="n">
        <v>3</v>
      </c>
      <c r="P11" s="41" t="n">
        <f aca="false">SUM(L11:O11)/4</f>
        <v>1.5</v>
      </c>
      <c r="Q11" s="43" t="n">
        <v>5</v>
      </c>
      <c r="R11" s="43" t="n">
        <v>3</v>
      </c>
      <c r="S11" s="43" t="n">
        <v>3</v>
      </c>
      <c r="T11" s="43" t="n">
        <v>3</v>
      </c>
      <c r="U11" s="41" t="n">
        <f aca="false">SUM(Q11:T11)/4</f>
        <v>3.5</v>
      </c>
      <c r="V11" s="44" t="n">
        <v>3</v>
      </c>
      <c r="W11" s="44" t="n">
        <v>3</v>
      </c>
      <c r="X11" s="44" t="n">
        <v>4</v>
      </c>
      <c r="Y11" s="44" t="n">
        <v>3</v>
      </c>
      <c r="Z11" s="41" t="n">
        <f aca="false">SUM(V11:Y11)/4</f>
        <v>3.25</v>
      </c>
      <c r="AA11" s="45" t="n">
        <v>5</v>
      </c>
      <c r="AB11" s="45" t="n">
        <v>3</v>
      </c>
      <c r="AC11" s="46" t="n">
        <v>1</v>
      </c>
      <c r="AD11" s="46" t="n">
        <v>2</v>
      </c>
      <c r="AE11" s="46" t="n">
        <v>1</v>
      </c>
      <c r="AF11" s="46" t="n">
        <v>4</v>
      </c>
      <c r="AG11" s="47" t="n">
        <v>3</v>
      </c>
      <c r="AH11" s="47" t="n">
        <v>3</v>
      </c>
      <c r="AI11" s="47" t="n">
        <v>4</v>
      </c>
      <c r="AJ11" s="47" t="n">
        <v>1</v>
      </c>
      <c r="AK11" s="48" t="n">
        <v>4</v>
      </c>
      <c r="AL11" s="48" t="n">
        <v>4</v>
      </c>
      <c r="AM11" s="48" t="n">
        <v>3</v>
      </c>
      <c r="AN11" s="48" t="n">
        <v>4</v>
      </c>
      <c r="AO11" s="49" t="n">
        <v>4</v>
      </c>
      <c r="AP11" s="49" t="n">
        <v>2</v>
      </c>
      <c r="AQ11" s="49" t="n">
        <v>5</v>
      </c>
      <c r="AR11" s="49" t="n">
        <v>5</v>
      </c>
      <c r="AS11" s="50" t="n">
        <v>3</v>
      </c>
      <c r="AT11" s="50" t="n">
        <v>4</v>
      </c>
      <c r="AU11" s="50" t="n">
        <v>2</v>
      </c>
      <c r="AV11" s="50" t="n">
        <v>4</v>
      </c>
      <c r="AW11" s="51" t="n">
        <v>4</v>
      </c>
      <c r="AX11" s="51" t="n">
        <v>4</v>
      </c>
      <c r="AY11" s="51" t="n">
        <v>1</v>
      </c>
      <c r="AZ11" s="51" t="n">
        <v>5</v>
      </c>
      <c r="BA11" s="52" t="n">
        <v>4</v>
      </c>
      <c r="BB11" s="52" t="n">
        <v>2</v>
      </c>
      <c r="BC11" s="52" t="n">
        <v>5</v>
      </c>
      <c r="BD11" s="52" t="n">
        <v>5</v>
      </c>
      <c r="BE11" s="2"/>
      <c r="BF11" s="3"/>
      <c r="BG11" s="3"/>
      <c r="BH11" s="3"/>
    </row>
    <row r="12" customFormat="false" ht="15" hidden="false" customHeight="false" outlineLevel="0" collapsed="false">
      <c r="A12" s="2" t="s">
        <v>109</v>
      </c>
      <c r="E12" s="2" t="s">
        <v>110</v>
      </c>
      <c r="F12" s="2" t="s">
        <v>61</v>
      </c>
      <c r="G12" s="40" t="n">
        <v>3</v>
      </c>
      <c r="H12" s="40" t="n">
        <v>4</v>
      </c>
      <c r="I12" s="40" t="n">
        <v>3</v>
      </c>
      <c r="J12" s="40" t="n">
        <v>5</v>
      </c>
      <c r="K12" s="41" t="n">
        <f aca="false">SUM(G12:J12)/4</f>
        <v>3.75</v>
      </c>
      <c r="L12" s="42" t="n">
        <v>4</v>
      </c>
      <c r="M12" s="42" t="n">
        <v>4</v>
      </c>
      <c r="N12" s="42" t="n">
        <v>2</v>
      </c>
      <c r="O12" s="42" t="n">
        <v>4</v>
      </c>
      <c r="P12" s="41" t="n">
        <f aca="false">SUM(L12:O12)/4</f>
        <v>3.5</v>
      </c>
      <c r="Q12" s="43" t="n">
        <v>5</v>
      </c>
      <c r="R12" s="43" t="n">
        <v>4</v>
      </c>
      <c r="S12" s="43" t="n">
        <v>5</v>
      </c>
      <c r="T12" s="43" t="n">
        <v>2</v>
      </c>
      <c r="U12" s="41" t="n">
        <f aca="false">SUM(Q12:T12)/4</f>
        <v>4</v>
      </c>
      <c r="V12" s="44" t="n">
        <v>4</v>
      </c>
      <c r="W12" s="44" t="n">
        <v>5</v>
      </c>
      <c r="X12" s="44" t="n">
        <v>5</v>
      </c>
      <c r="Y12" s="44" t="n">
        <v>5</v>
      </c>
      <c r="Z12" s="41" t="n">
        <f aca="false">SUM(V12:Y12)/4</f>
        <v>4.75</v>
      </c>
      <c r="AA12" s="45" t="n">
        <v>3</v>
      </c>
      <c r="AB12" s="45" t="n">
        <v>2</v>
      </c>
      <c r="AC12" s="46" t="n">
        <v>2</v>
      </c>
      <c r="AD12" s="46" t="n">
        <v>2</v>
      </c>
      <c r="AE12" s="46" t="n">
        <v>2</v>
      </c>
      <c r="AF12" s="46" t="n">
        <v>4</v>
      </c>
      <c r="AG12" s="47" t="n">
        <v>4</v>
      </c>
      <c r="AH12" s="47" t="n">
        <v>4</v>
      </c>
      <c r="AI12" s="47" t="n">
        <v>4</v>
      </c>
      <c r="AJ12" s="47" t="n">
        <v>2</v>
      </c>
      <c r="AK12" s="48" t="n">
        <v>4</v>
      </c>
      <c r="AL12" s="48" t="n">
        <v>2</v>
      </c>
      <c r="AM12" s="48" t="n">
        <v>2</v>
      </c>
      <c r="AN12" s="48" t="n">
        <v>2</v>
      </c>
      <c r="AO12" s="49" t="n">
        <v>4</v>
      </c>
      <c r="AP12" s="49" t="n">
        <v>4</v>
      </c>
      <c r="AQ12" s="49" t="n">
        <v>4</v>
      </c>
      <c r="AR12" s="49" t="n">
        <v>4</v>
      </c>
      <c r="AS12" s="50" t="n">
        <v>4</v>
      </c>
      <c r="AT12" s="50" t="n">
        <v>4</v>
      </c>
      <c r="AU12" s="50" t="n">
        <v>3</v>
      </c>
      <c r="AV12" s="50" t="n">
        <v>5</v>
      </c>
      <c r="AW12" s="51" t="n">
        <v>5</v>
      </c>
      <c r="AX12" s="51" t="n">
        <v>4</v>
      </c>
      <c r="AY12" s="51" t="n">
        <v>4</v>
      </c>
      <c r="AZ12" s="51" t="n">
        <v>3</v>
      </c>
      <c r="BA12" s="52" t="n">
        <v>2</v>
      </c>
      <c r="BB12" s="52" t="n">
        <v>4</v>
      </c>
      <c r="BC12" s="52" t="n">
        <v>4</v>
      </c>
      <c r="BD12" s="52" t="n">
        <v>4</v>
      </c>
      <c r="BE12" s="2"/>
      <c r="BF12" s="2"/>
      <c r="BG12" s="2"/>
    </row>
    <row r="13" customFormat="false" ht="15" hidden="false" customHeight="false" outlineLevel="0" collapsed="false">
      <c r="A13" s="2" t="s">
        <v>113</v>
      </c>
      <c r="B13" s="2" t="s">
        <v>99</v>
      </c>
      <c r="C13" s="2" t="s">
        <v>58</v>
      </c>
      <c r="D13" s="2" t="s">
        <v>72</v>
      </c>
      <c r="E13" s="2" t="s">
        <v>60</v>
      </c>
      <c r="F13" s="2" t="s">
        <v>96</v>
      </c>
      <c r="G13" s="40" t="n">
        <v>1</v>
      </c>
      <c r="H13" s="40" t="n">
        <v>3</v>
      </c>
      <c r="I13" s="40" t="n">
        <v>2</v>
      </c>
      <c r="J13" s="40" t="n">
        <v>2</v>
      </c>
      <c r="K13" s="41" t="n">
        <f aca="false">SUM(G13:J13)/4</f>
        <v>2</v>
      </c>
      <c r="L13" s="42" t="n">
        <v>3</v>
      </c>
      <c r="M13" s="42" t="n">
        <v>2</v>
      </c>
      <c r="N13" s="42" t="n">
        <v>3</v>
      </c>
      <c r="O13" s="42" t="n">
        <v>4</v>
      </c>
      <c r="P13" s="41" t="n">
        <f aca="false">SUM(L13:O13)/4</f>
        <v>3</v>
      </c>
      <c r="Q13" s="43" t="n">
        <v>5</v>
      </c>
      <c r="R13" s="43" t="n">
        <v>4</v>
      </c>
      <c r="S13" s="43" t="n">
        <v>2</v>
      </c>
      <c r="T13" s="43" t="n">
        <v>2</v>
      </c>
      <c r="U13" s="41" t="n">
        <f aca="false">SUM(Q13:T13)/4</f>
        <v>3.25</v>
      </c>
      <c r="V13" s="44" t="n">
        <v>3</v>
      </c>
      <c r="W13" s="44" t="n">
        <v>3</v>
      </c>
      <c r="X13" s="44" t="n">
        <v>3</v>
      </c>
      <c r="Y13" s="44" t="n">
        <v>4</v>
      </c>
      <c r="Z13" s="41" t="n">
        <f aca="false">SUM(V13:Y13)/4</f>
        <v>3.25</v>
      </c>
      <c r="AA13" s="45" t="n">
        <v>5</v>
      </c>
      <c r="AB13" s="45" t="n">
        <v>5</v>
      </c>
      <c r="AC13" s="46" t="n">
        <v>1</v>
      </c>
      <c r="AD13" s="46" t="n">
        <v>3</v>
      </c>
      <c r="AE13" s="46" t="n">
        <v>2</v>
      </c>
      <c r="AF13" s="46" t="n">
        <v>4</v>
      </c>
      <c r="AG13" s="47" t="n">
        <v>3</v>
      </c>
      <c r="AH13" s="47" t="n">
        <v>2</v>
      </c>
      <c r="AI13" s="47" t="n">
        <v>4</v>
      </c>
      <c r="AJ13" s="47" t="n">
        <v>2</v>
      </c>
      <c r="AK13" s="48" t="n">
        <v>4</v>
      </c>
      <c r="AL13" s="48" t="n">
        <v>3</v>
      </c>
      <c r="AM13" s="48" t="n">
        <v>3</v>
      </c>
      <c r="AN13" s="48" t="n">
        <v>2</v>
      </c>
      <c r="AO13" s="49" t="n">
        <v>2</v>
      </c>
      <c r="AP13" s="49" t="n">
        <v>4</v>
      </c>
      <c r="AQ13" s="49" t="n">
        <v>2</v>
      </c>
      <c r="AR13" s="49" t="n">
        <v>0</v>
      </c>
      <c r="AS13" s="50" t="n">
        <v>4</v>
      </c>
      <c r="AT13" s="50" t="n">
        <v>0</v>
      </c>
      <c r="AU13" s="50" t="n">
        <v>5</v>
      </c>
      <c r="AV13" s="50" t="n">
        <v>5</v>
      </c>
      <c r="AW13" s="51" t="n">
        <v>4</v>
      </c>
      <c r="AX13" s="51" t="n">
        <v>5</v>
      </c>
      <c r="AY13" s="51" t="n">
        <v>4</v>
      </c>
      <c r="AZ13" s="51" t="n">
        <v>1</v>
      </c>
      <c r="BA13" s="52" t="n">
        <v>0</v>
      </c>
      <c r="BB13" s="52" t="n">
        <v>0</v>
      </c>
      <c r="BC13" s="52" t="n">
        <v>5</v>
      </c>
      <c r="BD13" s="52" t="n">
        <v>4</v>
      </c>
      <c r="BE13" s="2"/>
    </row>
    <row r="14" customFormat="false" ht="15" hidden="false" customHeight="false" outlineLevel="0" collapsed="false">
      <c r="A14" s="2" t="s">
        <v>114</v>
      </c>
      <c r="B14" s="2" t="s">
        <v>105</v>
      </c>
      <c r="C14" s="2" t="s">
        <v>58</v>
      </c>
      <c r="D14" s="2" t="s">
        <v>59</v>
      </c>
      <c r="E14" s="2" t="s">
        <v>73</v>
      </c>
      <c r="F14" s="2" t="s">
        <v>115</v>
      </c>
      <c r="G14" s="40" t="n">
        <v>1</v>
      </c>
      <c r="H14" s="40" t="n">
        <v>2</v>
      </c>
      <c r="I14" s="40" t="n">
        <v>2</v>
      </c>
      <c r="J14" s="40" t="n">
        <v>2</v>
      </c>
      <c r="K14" s="41" t="n">
        <f aca="false">SUM(G14:J14)/4</f>
        <v>1.75</v>
      </c>
      <c r="L14" s="42" t="n">
        <v>1</v>
      </c>
      <c r="M14" s="42" t="n">
        <v>1</v>
      </c>
      <c r="N14" s="42" t="n">
        <v>1</v>
      </c>
      <c r="O14" s="42" t="n">
        <v>5</v>
      </c>
      <c r="P14" s="41" t="n">
        <f aca="false">SUM(L14:O14)/4</f>
        <v>2</v>
      </c>
      <c r="Q14" s="43" t="n">
        <v>5</v>
      </c>
      <c r="R14" s="43" t="n">
        <v>4</v>
      </c>
      <c r="S14" s="43" t="n">
        <v>4</v>
      </c>
      <c r="T14" s="43" t="n">
        <v>4</v>
      </c>
      <c r="U14" s="41" t="n">
        <f aca="false">SUM(Q14:T14)/4</f>
        <v>4.25</v>
      </c>
      <c r="V14" s="44" t="n">
        <v>4</v>
      </c>
      <c r="W14" s="44" t="n">
        <v>4</v>
      </c>
      <c r="X14" s="44" t="n">
        <v>5</v>
      </c>
      <c r="Y14" s="44" t="n">
        <v>5</v>
      </c>
      <c r="Z14" s="41" t="n">
        <f aca="false">SUM(V14:Y14)/4</f>
        <v>4.5</v>
      </c>
      <c r="AA14" s="45" t="n">
        <v>5</v>
      </c>
      <c r="AB14" s="45" t="n">
        <v>5</v>
      </c>
      <c r="AC14" s="46" t="n">
        <v>1</v>
      </c>
      <c r="AD14" s="46" t="n">
        <v>1</v>
      </c>
      <c r="AE14" s="46" t="n">
        <v>1</v>
      </c>
      <c r="AF14" s="46" t="n">
        <v>5</v>
      </c>
      <c r="AG14" s="47" t="n">
        <v>4</v>
      </c>
      <c r="AH14" s="47" t="n">
        <v>2</v>
      </c>
      <c r="AI14" s="47" t="n">
        <v>4</v>
      </c>
      <c r="AJ14" s="47" t="n">
        <v>1</v>
      </c>
      <c r="AK14" s="48" t="n">
        <v>5</v>
      </c>
      <c r="AL14" s="48" t="n">
        <v>3</v>
      </c>
      <c r="AM14" s="48" t="n">
        <v>4</v>
      </c>
      <c r="AN14" s="48" t="n">
        <v>4</v>
      </c>
      <c r="AO14" s="49" t="n">
        <v>4</v>
      </c>
      <c r="AP14" s="49" t="n">
        <v>4</v>
      </c>
      <c r="AQ14" s="49" t="n">
        <v>4</v>
      </c>
      <c r="AR14" s="49" t="n">
        <v>4</v>
      </c>
      <c r="AS14" s="50" t="n">
        <v>5</v>
      </c>
      <c r="AT14" s="50" t="n">
        <v>4</v>
      </c>
      <c r="AU14" s="50" t="n">
        <v>4</v>
      </c>
      <c r="AV14" s="50" t="n">
        <v>5</v>
      </c>
      <c r="AW14" s="51" t="n">
        <v>5</v>
      </c>
      <c r="AX14" s="51" t="n">
        <v>5</v>
      </c>
      <c r="AY14" s="51" t="n">
        <v>4</v>
      </c>
      <c r="AZ14" s="51" t="n">
        <v>5</v>
      </c>
      <c r="BA14" s="52" t="n">
        <v>4</v>
      </c>
      <c r="BB14" s="52" t="n">
        <v>2</v>
      </c>
      <c r="BC14" s="52" t="n">
        <v>5</v>
      </c>
      <c r="BD14" s="52" t="n">
        <v>5</v>
      </c>
      <c r="BE14" s="2"/>
    </row>
    <row r="15" customFormat="false" ht="15" hidden="false" customHeight="false" outlineLevel="0" collapsed="false">
      <c r="A15" s="2" t="s">
        <v>116</v>
      </c>
      <c r="B15" s="2" t="s">
        <v>57</v>
      </c>
      <c r="C15" s="2" t="s">
        <v>58</v>
      </c>
      <c r="D15" s="2" t="s">
        <v>59</v>
      </c>
      <c r="E15" s="2" t="s">
        <v>73</v>
      </c>
      <c r="F15" s="2" t="s">
        <v>96</v>
      </c>
      <c r="G15" s="40" t="n">
        <v>2</v>
      </c>
      <c r="H15" s="40" t="n">
        <v>1</v>
      </c>
      <c r="I15" s="40" t="n">
        <v>4</v>
      </c>
      <c r="J15" s="40" t="n">
        <v>2</v>
      </c>
      <c r="K15" s="41" t="n">
        <f aca="false">SUM(G15:J15)/4</f>
        <v>2.25</v>
      </c>
      <c r="L15" s="42" t="n">
        <v>2</v>
      </c>
      <c r="M15" s="42" t="n">
        <v>2</v>
      </c>
      <c r="N15" s="42" t="n">
        <v>3</v>
      </c>
      <c r="O15" s="42" t="n">
        <v>3</v>
      </c>
      <c r="P15" s="41" t="n">
        <f aca="false">SUM(L15:O15)/4</f>
        <v>2.5</v>
      </c>
      <c r="Q15" s="43" t="n">
        <v>3</v>
      </c>
      <c r="R15" s="43" t="n">
        <v>4</v>
      </c>
      <c r="S15" s="43" t="n">
        <v>3</v>
      </c>
      <c r="T15" s="43" t="n">
        <v>1</v>
      </c>
      <c r="U15" s="41" t="n">
        <f aca="false">SUM(Q15:T15)/4</f>
        <v>2.75</v>
      </c>
      <c r="V15" s="44" t="n">
        <v>3</v>
      </c>
      <c r="W15" s="44" t="n">
        <v>2</v>
      </c>
      <c r="X15" s="44" t="n">
        <v>0</v>
      </c>
      <c r="Y15" s="44" t="n">
        <v>3</v>
      </c>
      <c r="Z15" s="41" t="n">
        <f aca="false">SUM(V15:Y15)/4</f>
        <v>2</v>
      </c>
      <c r="AA15" s="45" t="n">
        <v>5</v>
      </c>
      <c r="AB15" s="45" t="n">
        <v>4</v>
      </c>
      <c r="AC15" s="46" t="n">
        <v>1</v>
      </c>
      <c r="AD15" s="46" t="n">
        <v>2</v>
      </c>
      <c r="AE15" s="46" t="n">
        <v>1</v>
      </c>
      <c r="AF15" s="46" t="n">
        <v>5</v>
      </c>
      <c r="AG15" s="47" t="n">
        <v>3</v>
      </c>
      <c r="AH15" s="47" t="n">
        <v>3</v>
      </c>
      <c r="AI15" s="47" t="n">
        <v>3</v>
      </c>
      <c r="AJ15" s="47" t="n">
        <v>1</v>
      </c>
      <c r="AK15" s="48" t="n">
        <v>4</v>
      </c>
      <c r="AL15" s="48" t="n">
        <v>4</v>
      </c>
      <c r="AM15" s="48" t="n">
        <v>4</v>
      </c>
      <c r="AN15" s="48" t="n">
        <v>4</v>
      </c>
      <c r="AO15" s="49" t="n">
        <v>4</v>
      </c>
      <c r="AP15" s="49" t="n">
        <v>3</v>
      </c>
      <c r="AQ15" s="49" t="n">
        <v>4</v>
      </c>
      <c r="AR15" s="49" t="n">
        <v>4</v>
      </c>
      <c r="AS15" s="50" t="n">
        <v>4</v>
      </c>
      <c r="AT15" s="50" t="n">
        <v>5</v>
      </c>
      <c r="AU15" s="50" t="n">
        <v>4</v>
      </c>
      <c r="AV15" s="50" t="n">
        <v>4</v>
      </c>
      <c r="AW15" s="51" t="n">
        <v>4</v>
      </c>
      <c r="AX15" s="51" t="n">
        <v>4</v>
      </c>
      <c r="AY15" s="51" t="n">
        <v>2</v>
      </c>
      <c r="AZ15" s="51" t="n">
        <v>3</v>
      </c>
      <c r="BA15" s="52" t="n">
        <v>2</v>
      </c>
      <c r="BB15" s="52" t="n">
        <v>4</v>
      </c>
      <c r="BC15" s="52" t="n">
        <v>5</v>
      </c>
      <c r="BD15" s="52" t="n">
        <v>5</v>
      </c>
      <c r="BE15" s="2"/>
      <c r="BF15" s="2"/>
    </row>
    <row r="16" customFormat="false" ht="15" hidden="false" customHeight="false" outlineLevel="0" collapsed="false">
      <c r="A16" s="2" t="s">
        <v>118</v>
      </c>
      <c r="B16" s="2" t="s">
        <v>99</v>
      </c>
      <c r="C16" s="2" t="s">
        <v>58</v>
      </c>
      <c r="D16" s="2" t="s">
        <v>59</v>
      </c>
      <c r="E16" s="2" t="s">
        <v>60</v>
      </c>
      <c r="F16" s="2" t="s">
        <v>80</v>
      </c>
      <c r="G16" s="40" t="n">
        <v>4</v>
      </c>
      <c r="H16" s="40" t="n">
        <v>3</v>
      </c>
      <c r="I16" s="40" t="n">
        <v>2</v>
      </c>
      <c r="J16" s="40" t="n">
        <v>2</v>
      </c>
      <c r="K16" s="41" t="n">
        <f aca="false">SUM(G16:J16)/4</f>
        <v>2.75</v>
      </c>
      <c r="L16" s="42" t="n">
        <v>4</v>
      </c>
      <c r="M16" s="42" t="n">
        <v>4</v>
      </c>
      <c r="N16" s="42" t="n">
        <v>4</v>
      </c>
      <c r="O16" s="42" t="n">
        <v>4</v>
      </c>
      <c r="P16" s="41" t="n">
        <f aca="false">SUM(L16:O16)/4</f>
        <v>4</v>
      </c>
      <c r="Q16" s="43" t="n">
        <v>4</v>
      </c>
      <c r="R16" s="43" t="n">
        <v>3</v>
      </c>
      <c r="S16" s="43" t="n">
        <v>2</v>
      </c>
      <c r="T16" s="43" t="n">
        <v>4</v>
      </c>
      <c r="U16" s="41" t="n">
        <f aca="false">SUM(Q16:T16)/4</f>
        <v>3.25</v>
      </c>
      <c r="V16" s="44" t="n">
        <v>4</v>
      </c>
      <c r="W16" s="44" t="n">
        <v>2</v>
      </c>
      <c r="X16" s="44" t="n">
        <v>4</v>
      </c>
      <c r="Y16" s="44" t="n">
        <v>3</v>
      </c>
      <c r="Z16" s="41" t="n">
        <f aca="false">SUM(V16:Y16)/4</f>
        <v>3.25</v>
      </c>
      <c r="AA16" s="45" t="n">
        <v>2</v>
      </c>
      <c r="AB16" s="45" t="n">
        <v>3</v>
      </c>
      <c r="AC16" s="46" t="n">
        <v>1</v>
      </c>
      <c r="AD16" s="46" t="n">
        <v>2</v>
      </c>
      <c r="AE16" s="46" t="n">
        <v>2</v>
      </c>
      <c r="AF16" s="46" t="n">
        <v>3</v>
      </c>
      <c r="AG16" s="47" t="n">
        <v>3</v>
      </c>
      <c r="AH16" s="47" t="n">
        <v>5</v>
      </c>
      <c r="AI16" s="47" t="n">
        <v>1</v>
      </c>
      <c r="AJ16" s="47" t="n">
        <v>2</v>
      </c>
      <c r="AK16" s="48" t="n">
        <v>3</v>
      </c>
      <c r="AL16" s="48" t="n">
        <v>1</v>
      </c>
      <c r="AM16" s="48" t="n">
        <v>1</v>
      </c>
      <c r="AN16" s="48" t="n">
        <v>1</v>
      </c>
      <c r="AO16" s="49" t="n">
        <v>2</v>
      </c>
      <c r="AP16" s="49" t="n">
        <v>4</v>
      </c>
      <c r="AQ16" s="49" t="n">
        <v>3</v>
      </c>
      <c r="AR16" s="49" t="n">
        <v>3</v>
      </c>
      <c r="AS16" s="50" t="n">
        <v>4</v>
      </c>
      <c r="AT16" s="50" t="n">
        <v>3</v>
      </c>
      <c r="AU16" s="50" t="n">
        <v>2</v>
      </c>
      <c r="AV16" s="50" t="n">
        <v>4</v>
      </c>
      <c r="AW16" s="51" t="n">
        <v>4</v>
      </c>
      <c r="AX16" s="51" t="n">
        <v>4</v>
      </c>
      <c r="AY16" s="51" t="n">
        <v>4</v>
      </c>
      <c r="AZ16" s="51" t="n">
        <v>2</v>
      </c>
      <c r="BA16" s="52" t="n">
        <v>2</v>
      </c>
      <c r="BB16" s="52" t="n">
        <v>4</v>
      </c>
      <c r="BC16" s="52" t="n">
        <v>4</v>
      </c>
      <c r="BD16" s="52" t="n">
        <v>4</v>
      </c>
      <c r="BE16" s="2"/>
      <c r="BH16" s="2"/>
    </row>
    <row r="17" customFormat="false" ht="15" hidden="false" customHeight="false" outlineLevel="0" collapsed="false">
      <c r="A17" s="2" t="s">
        <v>120</v>
      </c>
      <c r="B17" s="2" t="s">
        <v>70</v>
      </c>
      <c r="C17" s="2" t="s">
        <v>71</v>
      </c>
      <c r="D17" s="2" t="s">
        <v>59</v>
      </c>
      <c r="E17" s="2" t="s">
        <v>73</v>
      </c>
      <c r="F17" s="2" t="s">
        <v>83</v>
      </c>
      <c r="G17" s="40" t="n">
        <v>1</v>
      </c>
      <c r="H17" s="40" t="n">
        <v>2</v>
      </c>
      <c r="I17" s="40" t="n">
        <v>1</v>
      </c>
      <c r="J17" s="40" t="n">
        <v>1</v>
      </c>
      <c r="K17" s="41" t="n">
        <f aca="false">SUM(G17:J17)/4</f>
        <v>1.25</v>
      </c>
      <c r="L17" s="42" t="n">
        <v>1</v>
      </c>
      <c r="M17" s="42" t="n">
        <v>1</v>
      </c>
      <c r="N17" s="42" t="n">
        <v>2</v>
      </c>
      <c r="O17" s="42" t="n">
        <v>4</v>
      </c>
      <c r="P17" s="41" t="n">
        <f aca="false">SUM(L17:O17)/4</f>
        <v>2</v>
      </c>
      <c r="Q17" s="43" t="n">
        <v>2</v>
      </c>
      <c r="R17" s="43" t="n">
        <v>5</v>
      </c>
      <c r="S17" s="43" t="n">
        <v>4</v>
      </c>
      <c r="T17" s="43" t="n">
        <v>3</v>
      </c>
      <c r="U17" s="41" t="n">
        <f aca="false">SUM(Q17:T17)/4</f>
        <v>3.5</v>
      </c>
      <c r="V17" s="44" t="n">
        <v>4</v>
      </c>
      <c r="W17" s="44" t="n">
        <v>4</v>
      </c>
      <c r="X17" s="44" t="n">
        <v>4</v>
      </c>
      <c r="Y17" s="44" t="n">
        <v>5</v>
      </c>
      <c r="Z17" s="41" t="n">
        <f aca="false">SUM(V17:Y17)/4</f>
        <v>4.25</v>
      </c>
      <c r="AA17" s="45" t="n">
        <v>3</v>
      </c>
      <c r="AB17" s="45" t="n">
        <v>5</v>
      </c>
      <c r="AC17" s="46" t="n">
        <v>1</v>
      </c>
      <c r="AD17" s="46" t="n">
        <v>1</v>
      </c>
      <c r="AE17" s="46" t="n">
        <v>1</v>
      </c>
      <c r="AF17" s="46" t="n">
        <v>5</v>
      </c>
      <c r="AG17" s="47" t="n">
        <v>2</v>
      </c>
      <c r="AH17" s="47" t="n">
        <v>3</v>
      </c>
      <c r="AI17" s="47" t="n">
        <v>2</v>
      </c>
      <c r="AJ17" s="47" t="n">
        <v>1</v>
      </c>
      <c r="AK17" s="48" t="n">
        <v>5</v>
      </c>
      <c r="AL17" s="48" t="n">
        <v>4</v>
      </c>
      <c r="AM17" s="48" t="n">
        <v>4</v>
      </c>
      <c r="AN17" s="48" t="n">
        <v>4</v>
      </c>
      <c r="AO17" s="49" t="n">
        <v>2</v>
      </c>
      <c r="AP17" s="49" t="n">
        <v>4</v>
      </c>
      <c r="AQ17" s="49" t="n">
        <v>5</v>
      </c>
      <c r="AR17" s="49" t="n">
        <v>5</v>
      </c>
      <c r="AS17" s="50" t="n">
        <v>5</v>
      </c>
      <c r="AT17" s="50" t="n">
        <v>5</v>
      </c>
      <c r="AU17" s="50" t="n">
        <v>4</v>
      </c>
      <c r="AV17" s="50" t="n">
        <v>4</v>
      </c>
      <c r="AW17" s="51" t="n">
        <v>5</v>
      </c>
      <c r="AX17" s="51" t="n">
        <v>5</v>
      </c>
      <c r="AY17" s="51" t="n">
        <v>2</v>
      </c>
      <c r="AZ17" s="51" t="n">
        <v>3</v>
      </c>
      <c r="BA17" s="52" t="n">
        <v>3</v>
      </c>
      <c r="BB17" s="52" t="n">
        <v>2</v>
      </c>
      <c r="BC17" s="52" t="n">
        <v>5</v>
      </c>
      <c r="BD17" s="52" t="n">
        <v>5</v>
      </c>
      <c r="BE17" s="2"/>
      <c r="BF17" s="2"/>
    </row>
    <row r="18" customFormat="false" ht="15" hidden="false" customHeight="false" outlineLevel="0" collapsed="false">
      <c r="A18" s="2" t="s">
        <v>122</v>
      </c>
      <c r="B18" s="2" t="s">
        <v>105</v>
      </c>
      <c r="C18" s="2" t="s">
        <v>58</v>
      </c>
      <c r="D18" s="2" t="s">
        <v>72</v>
      </c>
      <c r="E18" s="2" t="s">
        <v>123</v>
      </c>
      <c r="F18" s="2" t="s">
        <v>115</v>
      </c>
      <c r="G18" s="40" t="n">
        <v>1</v>
      </c>
      <c r="H18" s="40" t="n">
        <v>4</v>
      </c>
      <c r="I18" s="40" t="n">
        <v>1</v>
      </c>
      <c r="J18" s="40" t="n">
        <v>1</v>
      </c>
      <c r="K18" s="41" t="n">
        <f aca="false">SUM(G18:J18)/4</f>
        <v>1.75</v>
      </c>
      <c r="L18" s="42" t="n">
        <v>2</v>
      </c>
      <c r="M18" s="42" t="n">
        <v>1</v>
      </c>
      <c r="N18" s="42" t="n">
        <v>1</v>
      </c>
      <c r="O18" s="42" t="n">
        <v>4</v>
      </c>
      <c r="P18" s="41" t="n">
        <f aca="false">SUM(L18:O18)/4</f>
        <v>2</v>
      </c>
      <c r="Q18" s="43" t="n">
        <v>5</v>
      </c>
      <c r="R18" s="43" t="n">
        <v>4</v>
      </c>
      <c r="S18" s="43" t="n">
        <v>1</v>
      </c>
      <c r="T18" s="43" t="n">
        <v>4</v>
      </c>
      <c r="U18" s="41" t="n">
        <f aca="false">SUM(Q18:T18)/4</f>
        <v>3.5</v>
      </c>
      <c r="V18" s="44" t="n">
        <v>5</v>
      </c>
      <c r="W18" s="44" t="n">
        <v>5</v>
      </c>
      <c r="X18" s="44" t="n">
        <v>4</v>
      </c>
      <c r="Y18" s="44" t="n">
        <v>4</v>
      </c>
      <c r="Z18" s="41" t="n">
        <f aca="false">SUM(V18:Y18)/4</f>
        <v>4.5</v>
      </c>
      <c r="AA18" s="45" t="n">
        <v>5</v>
      </c>
      <c r="AB18" s="45" t="n">
        <v>5</v>
      </c>
      <c r="AC18" s="46" t="n">
        <v>1</v>
      </c>
      <c r="AD18" s="46" t="n">
        <v>3</v>
      </c>
      <c r="AE18" s="46" t="n">
        <v>2</v>
      </c>
      <c r="AF18" s="46" t="n">
        <v>3</v>
      </c>
      <c r="AG18" s="47" t="n">
        <v>2</v>
      </c>
      <c r="AH18" s="47" t="n">
        <v>2</v>
      </c>
      <c r="AI18" s="47" t="n">
        <v>2</v>
      </c>
      <c r="AJ18" s="47" t="n">
        <v>1</v>
      </c>
      <c r="AK18" s="48" t="n">
        <v>4</v>
      </c>
      <c r="AL18" s="48" t="n">
        <v>3</v>
      </c>
      <c r="AM18" s="48" t="n">
        <v>4</v>
      </c>
      <c r="AN18" s="48" t="n">
        <v>5</v>
      </c>
      <c r="AO18" s="49" t="n">
        <v>2</v>
      </c>
      <c r="AP18" s="49" t="n">
        <v>4</v>
      </c>
      <c r="AQ18" s="49" t="n">
        <v>4</v>
      </c>
      <c r="AR18" s="49" t="n">
        <v>4</v>
      </c>
      <c r="AS18" s="50" t="n">
        <v>4</v>
      </c>
      <c r="AT18" s="50" t="n">
        <v>4</v>
      </c>
      <c r="AU18" s="50" t="n">
        <v>4</v>
      </c>
      <c r="AV18" s="50" t="n">
        <v>4</v>
      </c>
      <c r="AW18" s="51" t="n">
        <v>4</v>
      </c>
      <c r="AX18" s="51" t="n">
        <v>4</v>
      </c>
      <c r="AY18" s="51" t="n">
        <v>2</v>
      </c>
      <c r="AZ18" s="51" t="n">
        <v>4</v>
      </c>
      <c r="BA18" s="52" t="n">
        <v>3</v>
      </c>
      <c r="BB18" s="52" t="n">
        <v>3</v>
      </c>
      <c r="BC18" s="52" t="n">
        <v>4</v>
      </c>
      <c r="BD18" s="52" t="n">
        <v>4</v>
      </c>
      <c r="BE18" s="2"/>
    </row>
    <row r="19" customFormat="false" ht="15" hidden="false" customHeight="false" outlineLevel="0" collapsed="false">
      <c r="A19" s="2" t="s">
        <v>124</v>
      </c>
      <c r="B19" s="2" t="s">
        <v>70</v>
      </c>
      <c r="C19" s="2" t="s">
        <v>58</v>
      </c>
      <c r="D19" s="2" t="s">
        <v>59</v>
      </c>
      <c r="E19" s="2" t="s">
        <v>73</v>
      </c>
      <c r="F19" s="2" t="s">
        <v>80</v>
      </c>
      <c r="G19" s="40" t="n">
        <v>3</v>
      </c>
      <c r="H19" s="40" t="n">
        <v>2</v>
      </c>
      <c r="I19" s="40" t="n">
        <v>3</v>
      </c>
      <c r="J19" s="40" t="n">
        <v>4</v>
      </c>
      <c r="K19" s="41" t="n">
        <f aca="false">SUM(G19:J19)/4</f>
        <v>3</v>
      </c>
      <c r="L19" s="42" t="n">
        <v>4</v>
      </c>
      <c r="M19" s="42" t="n">
        <v>3</v>
      </c>
      <c r="N19" s="42" t="n">
        <v>2</v>
      </c>
      <c r="O19" s="42" t="n">
        <v>5</v>
      </c>
      <c r="P19" s="41" t="n">
        <f aca="false">SUM(L19:O19)/4</f>
        <v>3.5</v>
      </c>
      <c r="Q19" s="43" t="n">
        <v>5</v>
      </c>
      <c r="R19" s="43" t="n">
        <v>5</v>
      </c>
      <c r="S19" s="43" t="n">
        <v>4</v>
      </c>
      <c r="T19" s="43" t="n">
        <v>4</v>
      </c>
      <c r="U19" s="41" t="n">
        <f aca="false">SUM(Q19:T19)/4</f>
        <v>4.5</v>
      </c>
      <c r="V19" s="44" t="n">
        <v>5</v>
      </c>
      <c r="W19" s="44" t="n">
        <v>2</v>
      </c>
      <c r="X19" s="44" t="n">
        <v>5</v>
      </c>
      <c r="Y19" s="44" t="n">
        <v>4</v>
      </c>
      <c r="Z19" s="41" t="n">
        <f aca="false">SUM(V19:Y19)/4</f>
        <v>4</v>
      </c>
      <c r="AA19" s="45" t="n">
        <v>4</v>
      </c>
      <c r="AB19" s="45" t="n">
        <v>3</v>
      </c>
      <c r="AC19" s="46" t="n">
        <v>2</v>
      </c>
      <c r="AD19" s="46" t="n">
        <v>4</v>
      </c>
      <c r="AE19" s="46" t="n">
        <v>1</v>
      </c>
      <c r="AF19" s="46" t="n">
        <v>2</v>
      </c>
      <c r="AG19" s="47" t="n">
        <v>4</v>
      </c>
      <c r="AH19" s="47" t="n">
        <v>4</v>
      </c>
      <c r="AI19" s="47" t="n">
        <v>2</v>
      </c>
      <c r="AJ19" s="47" t="n">
        <v>1</v>
      </c>
      <c r="AK19" s="48" t="n">
        <v>5</v>
      </c>
      <c r="AL19" s="48" t="n">
        <v>2</v>
      </c>
      <c r="AM19" s="48" t="n">
        <v>3</v>
      </c>
      <c r="AN19" s="48" t="n">
        <v>4</v>
      </c>
      <c r="AO19" s="49" t="n">
        <v>4</v>
      </c>
      <c r="AP19" s="49" t="n">
        <v>5</v>
      </c>
      <c r="AQ19" s="49" t="n">
        <v>4</v>
      </c>
      <c r="AR19" s="49" t="n">
        <v>4</v>
      </c>
      <c r="AS19" s="50" t="n">
        <v>5</v>
      </c>
      <c r="AT19" s="50" t="n">
        <v>5</v>
      </c>
      <c r="AU19" s="50" t="n">
        <v>4</v>
      </c>
      <c r="AV19" s="50" t="n">
        <v>5</v>
      </c>
      <c r="AW19" s="51" t="n">
        <v>4</v>
      </c>
      <c r="AX19" s="51" t="n">
        <v>3</v>
      </c>
      <c r="AY19" s="51" t="n">
        <v>4</v>
      </c>
      <c r="AZ19" s="51" t="n">
        <v>4</v>
      </c>
      <c r="BA19" s="52" t="n">
        <v>2</v>
      </c>
      <c r="BB19" s="52" t="n">
        <v>4</v>
      </c>
      <c r="BC19" s="52" t="n">
        <v>5</v>
      </c>
      <c r="BD19" s="52" t="n">
        <v>5</v>
      </c>
      <c r="BE19" s="2"/>
      <c r="BF19" s="3"/>
      <c r="BG19" s="3"/>
      <c r="BH19" s="2"/>
    </row>
    <row r="20" customFormat="false" ht="15" hidden="false" customHeight="false" outlineLevel="0" collapsed="false">
      <c r="A20" s="2" t="s">
        <v>128</v>
      </c>
      <c r="B20" s="2" t="s">
        <v>129</v>
      </c>
      <c r="C20" s="2" t="s">
        <v>58</v>
      </c>
      <c r="D20" s="2" t="s">
        <v>72</v>
      </c>
      <c r="E20" s="2" t="s">
        <v>73</v>
      </c>
      <c r="F20" s="2" t="s">
        <v>83</v>
      </c>
      <c r="G20" s="40" t="n">
        <v>2</v>
      </c>
      <c r="H20" s="40" t="n">
        <v>3</v>
      </c>
      <c r="I20" s="40" t="n">
        <v>2</v>
      </c>
      <c r="J20" s="40" t="n">
        <v>2</v>
      </c>
      <c r="K20" s="41" t="n">
        <f aca="false">SUM(G20:J20)/4</f>
        <v>2.25</v>
      </c>
      <c r="L20" s="42" t="n">
        <v>2</v>
      </c>
      <c r="M20" s="42" t="n">
        <v>2</v>
      </c>
      <c r="N20" s="42" t="n">
        <v>3</v>
      </c>
      <c r="O20" s="42" t="n">
        <v>5</v>
      </c>
      <c r="P20" s="41" t="n">
        <f aca="false">SUM(L20:O20)/4</f>
        <v>3</v>
      </c>
      <c r="Q20" s="43" t="n">
        <v>5</v>
      </c>
      <c r="R20" s="43" t="n">
        <v>5</v>
      </c>
      <c r="S20" s="43" t="n">
        <v>4</v>
      </c>
      <c r="T20" s="43" t="n">
        <v>5</v>
      </c>
      <c r="U20" s="41" t="n">
        <f aca="false">SUM(Q20:T20)/4</f>
        <v>4.75</v>
      </c>
      <c r="V20" s="44" t="n">
        <v>5</v>
      </c>
      <c r="W20" s="44" t="n">
        <v>3</v>
      </c>
      <c r="X20" s="44" t="n">
        <v>4</v>
      </c>
      <c r="Y20" s="44" t="n">
        <v>3</v>
      </c>
      <c r="Z20" s="41" t="n">
        <f aca="false">SUM(V20:Y20)/4</f>
        <v>3.75</v>
      </c>
      <c r="AA20" s="45" t="n">
        <v>4</v>
      </c>
      <c r="AB20" s="45" t="n">
        <v>5</v>
      </c>
      <c r="AC20" s="46" t="n">
        <v>1</v>
      </c>
      <c r="AD20" s="46" t="n">
        <v>1</v>
      </c>
      <c r="AE20" s="46" t="n">
        <v>1</v>
      </c>
      <c r="AF20" s="46" t="n">
        <v>5</v>
      </c>
      <c r="AG20" s="47" t="n">
        <v>2</v>
      </c>
      <c r="AH20" s="47" t="n">
        <v>2</v>
      </c>
      <c r="AI20" s="47" t="n">
        <v>3</v>
      </c>
      <c r="AJ20" s="47" t="n">
        <v>1</v>
      </c>
      <c r="AK20" s="48" t="n">
        <v>5</v>
      </c>
      <c r="AL20" s="48" t="n">
        <v>5</v>
      </c>
      <c r="AM20" s="48" t="n">
        <v>3</v>
      </c>
      <c r="AN20" s="48" t="n">
        <v>3</v>
      </c>
      <c r="AO20" s="49" t="n">
        <v>2</v>
      </c>
      <c r="AP20" s="49" t="n">
        <v>4</v>
      </c>
      <c r="AQ20" s="49" t="n">
        <v>2</v>
      </c>
      <c r="AR20" s="49" t="n">
        <v>3</v>
      </c>
      <c r="AS20" s="50" t="n">
        <v>4</v>
      </c>
      <c r="AT20" s="50" t="n">
        <v>4</v>
      </c>
      <c r="AU20" s="50" t="n">
        <v>5</v>
      </c>
      <c r="AV20" s="50" t="n">
        <v>4</v>
      </c>
      <c r="AW20" s="51" t="n">
        <v>5</v>
      </c>
      <c r="AX20" s="51" t="n">
        <v>4</v>
      </c>
      <c r="AY20" s="51" t="n">
        <v>2</v>
      </c>
      <c r="AZ20" s="51" t="n">
        <v>3</v>
      </c>
      <c r="BA20" s="52" t="n">
        <v>3</v>
      </c>
      <c r="BB20" s="52" t="n">
        <v>3</v>
      </c>
      <c r="BC20" s="52" t="n">
        <v>5</v>
      </c>
      <c r="BD20" s="52" t="n">
        <v>5</v>
      </c>
      <c r="BE20" s="2"/>
    </row>
    <row r="21" customFormat="false" ht="15" hidden="false" customHeight="false" outlineLevel="0" collapsed="false">
      <c r="A21" s="2" t="s">
        <v>130</v>
      </c>
      <c r="B21" s="2" t="s">
        <v>70</v>
      </c>
      <c r="C21" s="2" t="s">
        <v>58</v>
      </c>
      <c r="D21" s="2" t="s">
        <v>131</v>
      </c>
      <c r="E21" s="2" t="s">
        <v>60</v>
      </c>
      <c r="F21" s="2" t="s">
        <v>61</v>
      </c>
      <c r="G21" s="40" t="n">
        <v>1</v>
      </c>
      <c r="H21" s="40" t="n">
        <v>5</v>
      </c>
      <c r="I21" s="40" t="n">
        <v>5</v>
      </c>
      <c r="J21" s="40" t="n">
        <v>1</v>
      </c>
      <c r="K21" s="41" t="n">
        <f aca="false">SUM(G21:J21)/4</f>
        <v>3</v>
      </c>
      <c r="L21" s="42" t="n">
        <v>4</v>
      </c>
      <c r="M21" s="42" t="n">
        <v>5</v>
      </c>
      <c r="N21" s="42" t="n">
        <v>4</v>
      </c>
      <c r="O21" s="42" t="n">
        <v>5</v>
      </c>
      <c r="P21" s="41" t="n">
        <f aca="false">SUM(L21:O21)/4</f>
        <v>4.5</v>
      </c>
      <c r="Q21" s="43" t="n">
        <v>5</v>
      </c>
      <c r="R21" s="43" t="n">
        <v>4</v>
      </c>
      <c r="S21" s="43" t="n">
        <v>5</v>
      </c>
      <c r="T21" s="43" t="n">
        <v>3</v>
      </c>
      <c r="U21" s="41" t="n">
        <f aca="false">SUM(Q21:T21)/4</f>
        <v>4.25</v>
      </c>
      <c r="V21" s="44" t="n">
        <v>5</v>
      </c>
      <c r="W21" s="44" t="n">
        <v>4</v>
      </c>
      <c r="X21" s="44" t="n">
        <v>5</v>
      </c>
      <c r="Y21" s="44" t="n">
        <v>5</v>
      </c>
      <c r="Z21" s="41" t="n">
        <f aca="false">SUM(V21:Y21)/4</f>
        <v>4.75</v>
      </c>
      <c r="AA21" s="45" t="n">
        <v>4</v>
      </c>
      <c r="AB21" s="45" t="n">
        <v>1</v>
      </c>
      <c r="AC21" s="46" t="n">
        <v>4</v>
      </c>
      <c r="AD21" s="46" t="n">
        <v>1</v>
      </c>
      <c r="AE21" s="46" t="n">
        <v>2</v>
      </c>
      <c r="AF21" s="46" t="n">
        <v>4</v>
      </c>
      <c r="AG21" s="47" t="n">
        <v>4</v>
      </c>
      <c r="AH21" s="47" t="n">
        <v>4</v>
      </c>
      <c r="AI21" s="47" t="n">
        <v>1</v>
      </c>
      <c r="AJ21" s="47" t="n">
        <v>3</v>
      </c>
      <c r="AK21" s="48" t="n">
        <v>1</v>
      </c>
      <c r="AL21" s="48" t="n">
        <v>1</v>
      </c>
      <c r="AM21" s="48" t="n">
        <v>1</v>
      </c>
      <c r="AN21" s="48" t="n">
        <v>1</v>
      </c>
      <c r="AO21" s="49" t="n">
        <v>2</v>
      </c>
      <c r="AP21" s="49" t="n">
        <v>5</v>
      </c>
      <c r="AQ21" s="49" t="n">
        <v>4</v>
      </c>
      <c r="AR21" s="49" t="n">
        <v>2</v>
      </c>
      <c r="AS21" s="50" t="n">
        <v>4</v>
      </c>
      <c r="AT21" s="50" t="n">
        <v>1</v>
      </c>
      <c r="AU21" s="50" t="n">
        <v>2</v>
      </c>
      <c r="AV21" s="50" t="n">
        <v>5</v>
      </c>
      <c r="AW21" s="51" t="n">
        <v>5</v>
      </c>
      <c r="AX21" s="51" t="n">
        <v>5</v>
      </c>
      <c r="AY21" s="51" t="n">
        <v>5</v>
      </c>
      <c r="AZ21" s="51" t="n">
        <v>4</v>
      </c>
      <c r="BA21" s="52" t="n">
        <v>1</v>
      </c>
      <c r="BB21" s="52" t="n">
        <v>2</v>
      </c>
      <c r="BC21" s="52" t="n">
        <v>4</v>
      </c>
      <c r="BD21" s="52" t="n">
        <v>5</v>
      </c>
      <c r="BE21" s="2"/>
      <c r="BH21" s="3"/>
    </row>
    <row r="22" customFormat="false" ht="15" hidden="false" customHeight="false" outlineLevel="0" collapsed="false">
      <c r="A22" s="2" t="s">
        <v>133</v>
      </c>
      <c r="B22" s="2" t="s">
        <v>57</v>
      </c>
      <c r="C22" s="2" t="s">
        <v>58</v>
      </c>
      <c r="D22" s="2" t="s">
        <v>72</v>
      </c>
      <c r="E22" s="2" t="s">
        <v>110</v>
      </c>
      <c r="F22" s="2" t="s">
        <v>83</v>
      </c>
      <c r="G22" s="40" t="n">
        <v>2</v>
      </c>
      <c r="H22" s="40" t="n">
        <v>3</v>
      </c>
      <c r="I22" s="40" t="n">
        <v>3</v>
      </c>
      <c r="J22" s="40" t="n">
        <v>4</v>
      </c>
      <c r="K22" s="41" t="n">
        <f aca="false">SUM(G22:J22)/4</f>
        <v>3</v>
      </c>
      <c r="L22" s="42" t="n">
        <v>2</v>
      </c>
      <c r="M22" s="42" t="n">
        <v>3</v>
      </c>
      <c r="N22" s="42" t="n">
        <v>1</v>
      </c>
      <c r="O22" s="42" t="n">
        <v>5</v>
      </c>
      <c r="P22" s="41" t="n">
        <f aca="false">SUM(L22:O22)/4</f>
        <v>2.75</v>
      </c>
      <c r="Q22" s="43" t="n">
        <v>5</v>
      </c>
      <c r="R22" s="43" t="n">
        <v>5</v>
      </c>
      <c r="S22" s="43" t="n">
        <v>5</v>
      </c>
      <c r="T22" s="43" t="n">
        <v>4</v>
      </c>
      <c r="U22" s="41" t="n">
        <f aca="false">SUM(Q22:T22)/4</f>
        <v>4.75</v>
      </c>
      <c r="V22" s="44" t="n">
        <v>5</v>
      </c>
      <c r="W22" s="44" t="n">
        <v>2</v>
      </c>
      <c r="X22" s="44" t="n">
        <v>5</v>
      </c>
      <c r="Y22" s="44" t="n">
        <v>5</v>
      </c>
      <c r="Z22" s="41" t="n">
        <f aca="false">SUM(V22:Y22)/4</f>
        <v>4.25</v>
      </c>
      <c r="AA22" s="45" t="n">
        <v>5</v>
      </c>
      <c r="AB22" s="45" t="n">
        <v>4</v>
      </c>
      <c r="AC22" s="46" t="n">
        <v>1</v>
      </c>
      <c r="AD22" s="46" t="n">
        <v>3</v>
      </c>
      <c r="AE22" s="46" t="n">
        <v>1</v>
      </c>
      <c r="AF22" s="46" t="n">
        <v>5</v>
      </c>
      <c r="AG22" s="47" t="n">
        <v>3</v>
      </c>
      <c r="AH22" s="47" t="n">
        <v>4</v>
      </c>
      <c r="AI22" s="47" t="n">
        <v>4</v>
      </c>
      <c r="AJ22" s="47" t="n">
        <v>1</v>
      </c>
      <c r="AK22" s="48" t="n">
        <v>4</v>
      </c>
      <c r="AL22" s="48" t="n">
        <v>5</v>
      </c>
      <c r="AM22" s="48" t="n">
        <v>5</v>
      </c>
      <c r="AN22" s="48" t="n">
        <v>4</v>
      </c>
      <c r="AO22" s="49" t="n">
        <v>1</v>
      </c>
      <c r="AP22" s="49" t="n">
        <v>5</v>
      </c>
      <c r="AQ22" s="49" t="n">
        <v>2</v>
      </c>
      <c r="AR22" s="49" t="n">
        <v>4</v>
      </c>
      <c r="AS22" s="50" t="n">
        <v>5</v>
      </c>
      <c r="AT22" s="50" t="n">
        <v>5</v>
      </c>
      <c r="AU22" s="50" t="n">
        <v>4</v>
      </c>
      <c r="AV22" s="50" t="n">
        <v>5</v>
      </c>
      <c r="AW22" s="51" t="n">
        <v>4</v>
      </c>
      <c r="AX22" s="51" t="n">
        <v>5</v>
      </c>
      <c r="AY22" s="51" t="n">
        <v>3</v>
      </c>
      <c r="AZ22" s="51" t="n">
        <v>3</v>
      </c>
      <c r="BA22" s="52" t="n">
        <v>3</v>
      </c>
      <c r="BB22" s="52" t="n">
        <v>4</v>
      </c>
      <c r="BC22" s="52" t="n">
        <v>5</v>
      </c>
      <c r="BD22" s="52" t="n">
        <v>5</v>
      </c>
      <c r="BE22" s="2"/>
      <c r="BG22" s="2"/>
    </row>
    <row r="23" customFormat="false" ht="15" hidden="false" customHeight="false" outlineLevel="0" collapsed="false">
      <c r="A23" s="2" t="s">
        <v>135</v>
      </c>
      <c r="B23" s="2" t="s">
        <v>57</v>
      </c>
      <c r="C23" s="2" t="s">
        <v>71</v>
      </c>
      <c r="D23" s="2" t="s">
        <v>59</v>
      </c>
      <c r="E23" s="2" t="s">
        <v>73</v>
      </c>
      <c r="F23" s="2" t="s">
        <v>115</v>
      </c>
      <c r="G23" s="40" t="n">
        <v>1</v>
      </c>
      <c r="H23" s="40" t="n">
        <v>2</v>
      </c>
      <c r="I23" s="40" t="n">
        <v>2</v>
      </c>
      <c r="J23" s="40" t="n">
        <v>2</v>
      </c>
      <c r="K23" s="41" t="n">
        <f aca="false">SUM(G23:J23)/4</f>
        <v>1.75</v>
      </c>
      <c r="L23" s="42" t="n">
        <v>2</v>
      </c>
      <c r="M23" s="42" t="n">
        <v>2</v>
      </c>
      <c r="N23" s="42" t="n">
        <v>4</v>
      </c>
      <c r="O23" s="42" t="n">
        <v>5</v>
      </c>
      <c r="P23" s="41" t="n">
        <f aca="false">SUM(L23:O23)/4</f>
        <v>3.25</v>
      </c>
      <c r="Q23" s="43" t="n">
        <v>5</v>
      </c>
      <c r="R23" s="43" t="n">
        <v>4</v>
      </c>
      <c r="S23" s="43" t="n">
        <v>2</v>
      </c>
      <c r="T23" s="43" t="n">
        <v>2</v>
      </c>
      <c r="U23" s="41" t="n">
        <f aca="false">SUM(Q23:T23)/4</f>
        <v>3.25</v>
      </c>
      <c r="V23" s="44" t="n">
        <v>3</v>
      </c>
      <c r="W23" s="44" t="n">
        <v>4</v>
      </c>
      <c r="X23" s="44" t="n">
        <v>4</v>
      </c>
      <c r="Y23" s="44" t="n">
        <v>4</v>
      </c>
      <c r="Z23" s="41" t="n">
        <f aca="false">SUM(V23:Y23)/4</f>
        <v>3.75</v>
      </c>
      <c r="AA23" s="45" t="n">
        <v>5</v>
      </c>
      <c r="AB23" s="45" t="n">
        <v>4</v>
      </c>
      <c r="AC23" s="46" t="n">
        <v>1</v>
      </c>
      <c r="AD23" s="46" t="n">
        <v>2</v>
      </c>
      <c r="AE23" s="46" t="n">
        <v>3</v>
      </c>
      <c r="AF23" s="46" t="n">
        <v>2</v>
      </c>
      <c r="AG23" s="47" t="n">
        <v>3</v>
      </c>
      <c r="AH23" s="47" t="n">
        <v>3</v>
      </c>
      <c r="AI23" s="47" t="n">
        <v>2</v>
      </c>
      <c r="AJ23" s="47" t="n">
        <v>2</v>
      </c>
      <c r="AK23" s="48" t="n">
        <v>4</v>
      </c>
      <c r="AL23" s="48" t="n">
        <v>2</v>
      </c>
      <c r="AM23" s="48" t="n">
        <v>5</v>
      </c>
      <c r="AN23" s="48" t="n">
        <v>2</v>
      </c>
      <c r="AO23" s="49" t="n">
        <v>2</v>
      </c>
      <c r="AP23" s="49" t="n">
        <v>4</v>
      </c>
      <c r="AQ23" s="49" t="n">
        <v>4</v>
      </c>
      <c r="AR23" s="49" t="n">
        <v>4</v>
      </c>
      <c r="AS23" s="50" t="n">
        <v>5</v>
      </c>
      <c r="AT23" s="50" t="n">
        <v>4</v>
      </c>
      <c r="AU23" s="50" t="n">
        <v>4</v>
      </c>
      <c r="AV23" s="50" t="n">
        <v>4</v>
      </c>
      <c r="AW23" s="51" t="n">
        <v>4</v>
      </c>
      <c r="AX23" s="51" t="n">
        <v>4</v>
      </c>
      <c r="AY23" s="51" t="n">
        <v>4</v>
      </c>
      <c r="AZ23" s="51" t="n">
        <v>3</v>
      </c>
      <c r="BA23" s="52" t="n">
        <v>2</v>
      </c>
      <c r="BB23" s="52" t="n">
        <v>2</v>
      </c>
      <c r="BC23" s="52" t="n">
        <v>4</v>
      </c>
      <c r="BD23" s="52" t="n">
        <v>4</v>
      </c>
      <c r="BE23" s="2"/>
      <c r="BF23" s="2"/>
    </row>
    <row r="24" customFormat="false" ht="15" hidden="false" customHeight="false" outlineLevel="0" collapsed="false">
      <c r="A24" s="2" t="s">
        <v>137</v>
      </c>
      <c r="B24" s="2" t="s">
        <v>138</v>
      </c>
      <c r="C24" s="2" t="s">
        <v>71</v>
      </c>
      <c r="D24" s="2" t="s">
        <v>72</v>
      </c>
      <c r="E24" s="2" t="s">
        <v>73</v>
      </c>
      <c r="F24" s="2" t="s">
        <v>139</v>
      </c>
      <c r="G24" s="40" t="n">
        <v>2</v>
      </c>
      <c r="H24" s="40" t="n">
        <v>4</v>
      </c>
      <c r="I24" s="40" t="n">
        <v>2</v>
      </c>
      <c r="J24" s="40" t="n">
        <v>1</v>
      </c>
      <c r="K24" s="41" t="n">
        <f aca="false">SUM(G24:J24)/4</f>
        <v>2.25</v>
      </c>
      <c r="L24" s="42" t="n">
        <v>2</v>
      </c>
      <c r="M24" s="42" t="n">
        <v>2</v>
      </c>
      <c r="N24" s="42" t="n">
        <v>1</v>
      </c>
      <c r="O24" s="42" t="n">
        <v>5</v>
      </c>
      <c r="P24" s="41" t="n">
        <f aca="false">SUM(L24:O24)/4</f>
        <v>2.5</v>
      </c>
      <c r="Q24" s="43" t="n">
        <v>5</v>
      </c>
      <c r="R24" s="43" t="n">
        <v>4</v>
      </c>
      <c r="S24" s="43" t="n">
        <v>5</v>
      </c>
      <c r="T24" s="43" t="n">
        <v>4</v>
      </c>
      <c r="U24" s="41" t="n">
        <f aca="false">SUM(Q24:T24)/4</f>
        <v>4.5</v>
      </c>
      <c r="V24" s="44" t="n">
        <v>5</v>
      </c>
      <c r="W24" s="44" t="n">
        <v>4</v>
      </c>
      <c r="X24" s="44" t="n">
        <v>5</v>
      </c>
      <c r="Y24" s="44" t="n">
        <v>0</v>
      </c>
      <c r="Z24" s="41" t="n">
        <f aca="false">SUM(V24:Y24)/4</f>
        <v>3.5</v>
      </c>
      <c r="AA24" s="45" t="n">
        <v>2</v>
      </c>
      <c r="AB24" s="45" t="n">
        <v>0</v>
      </c>
      <c r="AC24" s="46" t="n">
        <v>1</v>
      </c>
      <c r="AD24" s="46" t="n">
        <v>3</v>
      </c>
      <c r="AE24" s="46" t="n">
        <v>2</v>
      </c>
      <c r="AF24" s="46" t="n">
        <v>5</v>
      </c>
      <c r="AG24" s="47" t="n">
        <v>1</v>
      </c>
      <c r="AH24" s="47" t="n">
        <v>2</v>
      </c>
      <c r="AI24" s="47" t="n">
        <v>1</v>
      </c>
      <c r="AJ24" s="47" t="n">
        <v>1</v>
      </c>
      <c r="AK24" s="48" t="n">
        <v>5</v>
      </c>
      <c r="AL24" s="48" t="n">
        <v>5</v>
      </c>
      <c r="AM24" s="48" t="n">
        <v>5</v>
      </c>
      <c r="AN24" s="48" t="n">
        <v>2</v>
      </c>
      <c r="AO24" s="49" t="n">
        <v>5</v>
      </c>
      <c r="AP24" s="49" t="n">
        <v>4</v>
      </c>
      <c r="AQ24" s="49" t="n">
        <v>0</v>
      </c>
      <c r="AR24" s="49" t="n">
        <v>0</v>
      </c>
      <c r="AS24" s="50" t="n">
        <v>5</v>
      </c>
      <c r="AT24" s="50" t="n">
        <v>5</v>
      </c>
      <c r="AU24" s="50" t="n">
        <v>4</v>
      </c>
      <c r="AV24" s="50" t="n">
        <v>5</v>
      </c>
      <c r="AW24" s="51" t="n">
        <v>5</v>
      </c>
      <c r="AX24" s="51" t="n">
        <v>5</v>
      </c>
      <c r="AY24" s="51" t="n">
        <v>0</v>
      </c>
      <c r="AZ24" s="51" t="n">
        <v>3</v>
      </c>
      <c r="BA24" s="52" t="n">
        <v>5</v>
      </c>
      <c r="BB24" s="52" t="n">
        <v>0</v>
      </c>
      <c r="BC24" s="52" t="n">
        <v>5</v>
      </c>
      <c r="BD24" s="52" t="n">
        <v>5</v>
      </c>
      <c r="BE24" s="2"/>
      <c r="BF24" s="3"/>
      <c r="BG24" s="3"/>
    </row>
    <row r="25" customFormat="false" ht="15" hidden="false" customHeight="false" outlineLevel="0" collapsed="false">
      <c r="A25" s="2" t="s">
        <v>142</v>
      </c>
      <c r="E25" s="2" t="s">
        <v>73</v>
      </c>
      <c r="F25" s="2" t="s">
        <v>96</v>
      </c>
      <c r="G25" s="40" t="n">
        <v>1</v>
      </c>
      <c r="H25" s="40" t="n">
        <v>2</v>
      </c>
      <c r="I25" s="40" t="n">
        <v>1</v>
      </c>
      <c r="J25" s="40" t="n">
        <v>1</v>
      </c>
      <c r="K25" s="41" t="n">
        <f aca="false">SUM(G25:J25)/4</f>
        <v>1.25</v>
      </c>
      <c r="L25" s="42" t="n">
        <v>1</v>
      </c>
      <c r="M25" s="42" t="n">
        <v>1</v>
      </c>
      <c r="N25" s="42" t="n">
        <v>3</v>
      </c>
      <c r="O25" s="42" t="n">
        <v>4</v>
      </c>
      <c r="P25" s="41" t="n">
        <f aca="false">SUM(L25:O25)/4</f>
        <v>2.25</v>
      </c>
      <c r="Q25" s="43" t="n">
        <v>5</v>
      </c>
      <c r="R25" s="43" t="n">
        <v>5</v>
      </c>
      <c r="S25" s="43" t="n">
        <v>5</v>
      </c>
      <c r="T25" s="43" t="n">
        <v>4</v>
      </c>
      <c r="U25" s="41" t="n">
        <f aca="false">SUM(Q25:T25)/4</f>
        <v>4.75</v>
      </c>
      <c r="V25" s="44" t="n">
        <v>5</v>
      </c>
      <c r="W25" s="44" t="n">
        <v>5</v>
      </c>
      <c r="X25" s="44" t="n">
        <v>4</v>
      </c>
      <c r="Y25" s="44" t="n">
        <v>4</v>
      </c>
      <c r="Z25" s="41" t="n">
        <f aca="false">SUM(V25:Y25)/4</f>
        <v>4.5</v>
      </c>
      <c r="AA25" s="45" t="n">
        <v>4</v>
      </c>
      <c r="AB25" s="45" t="n">
        <v>0</v>
      </c>
      <c r="AC25" s="46" t="n">
        <v>1</v>
      </c>
      <c r="AD25" s="46" t="n">
        <v>1</v>
      </c>
      <c r="AE25" s="46" t="n">
        <v>1</v>
      </c>
      <c r="AF25" s="46" t="n">
        <v>5</v>
      </c>
      <c r="AG25" s="47" t="n">
        <v>2</v>
      </c>
      <c r="AH25" s="47" t="n">
        <v>3</v>
      </c>
      <c r="AI25" s="47" t="n">
        <v>1</v>
      </c>
      <c r="AJ25" s="47" t="n">
        <v>1</v>
      </c>
      <c r="AK25" s="48" t="n">
        <v>5</v>
      </c>
      <c r="AL25" s="48" t="n">
        <v>5</v>
      </c>
      <c r="AM25" s="48" t="n">
        <v>5</v>
      </c>
      <c r="AN25" s="48" t="n">
        <v>3</v>
      </c>
      <c r="AO25" s="49" t="n">
        <v>4</v>
      </c>
      <c r="AP25" s="49" t="n">
        <v>3</v>
      </c>
      <c r="AQ25" s="49" t="n">
        <v>3</v>
      </c>
      <c r="AR25" s="49" t="n">
        <v>4</v>
      </c>
      <c r="AS25" s="50" t="n">
        <v>4</v>
      </c>
      <c r="AT25" s="50" t="n">
        <v>5</v>
      </c>
      <c r="AU25" s="50" t="n">
        <v>4</v>
      </c>
      <c r="AV25" s="50" t="n">
        <v>4</v>
      </c>
      <c r="AW25" s="51" t="n">
        <v>4</v>
      </c>
      <c r="AX25" s="51" t="n">
        <v>4</v>
      </c>
      <c r="AY25" s="51" t="n">
        <v>4</v>
      </c>
      <c r="AZ25" s="51" t="n">
        <v>3</v>
      </c>
      <c r="BA25" s="52" t="n">
        <v>0</v>
      </c>
      <c r="BB25" s="52" t="n">
        <v>3</v>
      </c>
      <c r="BC25" s="52" t="n">
        <v>5</v>
      </c>
      <c r="BD25" s="52" t="n">
        <v>5</v>
      </c>
      <c r="BE25" s="2"/>
    </row>
    <row r="26" customFormat="false" ht="15" hidden="false" customHeight="false" outlineLevel="0" collapsed="false">
      <c r="A26" s="2" t="s">
        <v>143</v>
      </c>
      <c r="B26" s="2" t="s">
        <v>89</v>
      </c>
      <c r="C26" s="2" t="s">
        <v>58</v>
      </c>
      <c r="D26" s="2" t="s">
        <v>72</v>
      </c>
      <c r="E26" s="2" t="s">
        <v>73</v>
      </c>
      <c r="F26" s="2" t="s">
        <v>96</v>
      </c>
      <c r="G26" s="40" t="n">
        <v>3</v>
      </c>
      <c r="H26" s="40" t="n">
        <v>5</v>
      </c>
      <c r="I26" s="40" t="n">
        <v>2</v>
      </c>
      <c r="J26" s="40" t="n">
        <v>4</v>
      </c>
      <c r="K26" s="41" t="n">
        <f aca="false">SUM(G26:J26)/4</f>
        <v>3.5</v>
      </c>
      <c r="L26" s="42" t="n">
        <v>3</v>
      </c>
      <c r="M26" s="42" t="n">
        <v>3</v>
      </c>
      <c r="N26" s="42" t="n">
        <v>2</v>
      </c>
      <c r="O26" s="42" t="n">
        <v>5</v>
      </c>
      <c r="P26" s="41" t="n">
        <f aca="false">SUM(L26:O26)/4</f>
        <v>3.25</v>
      </c>
      <c r="Q26" s="43" t="n">
        <v>5</v>
      </c>
      <c r="R26" s="43" t="n">
        <v>5</v>
      </c>
      <c r="S26" s="43" t="n">
        <v>2</v>
      </c>
      <c r="T26" s="43" t="n">
        <v>3</v>
      </c>
      <c r="U26" s="41" t="n">
        <f aca="false">SUM(Q26:T26)/4</f>
        <v>3.75</v>
      </c>
      <c r="V26" s="44" t="n">
        <v>5</v>
      </c>
      <c r="W26" s="44" t="n">
        <v>4</v>
      </c>
      <c r="X26" s="44" t="n">
        <v>5</v>
      </c>
      <c r="Y26" s="44" t="n">
        <v>4</v>
      </c>
      <c r="Z26" s="41" t="n">
        <f aca="false">SUM(V26:Y26)/4</f>
        <v>4.5</v>
      </c>
      <c r="AA26" s="45" t="n">
        <v>5</v>
      </c>
      <c r="AB26" s="45" t="n">
        <v>5</v>
      </c>
      <c r="AC26" s="46" t="n">
        <v>1</v>
      </c>
      <c r="AD26" s="46" t="n">
        <v>3</v>
      </c>
      <c r="AE26" s="46" t="n">
        <v>1</v>
      </c>
      <c r="AF26" s="46" t="n">
        <v>1</v>
      </c>
      <c r="AG26" s="47" t="n">
        <v>4</v>
      </c>
      <c r="AH26" s="47" t="n">
        <v>4</v>
      </c>
      <c r="AI26" s="47" t="n">
        <v>4</v>
      </c>
      <c r="AJ26" s="47" t="n">
        <v>1</v>
      </c>
      <c r="AK26" s="48" t="n">
        <v>4</v>
      </c>
      <c r="AL26" s="48" t="n">
        <v>2</v>
      </c>
      <c r="AM26" s="48" t="n">
        <v>5</v>
      </c>
      <c r="AN26" s="48" t="n">
        <v>3</v>
      </c>
      <c r="AO26" s="49" t="n">
        <v>5</v>
      </c>
      <c r="AP26" s="49" t="n">
        <v>5</v>
      </c>
      <c r="AQ26" s="49" t="n">
        <v>3</v>
      </c>
      <c r="AR26" s="49" t="n">
        <v>4</v>
      </c>
      <c r="AS26" s="50" t="n">
        <v>5</v>
      </c>
      <c r="AT26" s="50" t="n">
        <v>5</v>
      </c>
      <c r="AU26" s="50" t="n">
        <v>4</v>
      </c>
      <c r="AV26" s="50" t="n">
        <v>5</v>
      </c>
      <c r="AW26" s="51" t="n">
        <v>5</v>
      </c>
      <c r="AX26" s="51" t="n">
        <v>4</v>
      </c>
      <c r="AY26" s="51" t="n">
        <v>5</v>
      </c>
      <c r="AZ26" s="51" t="n">
        <v>4</v>
      </c>
      <c r="BA26" s="52" t="n">
        <v>4</v>
      </c>
      <c r="BB26" s="52" t="n">
        <v>3</v>
      </c>
      <c r="BC26" s="52" t="n">
        <v>5</v>
      </c>
      <c r="BD26" s="52" t="n">
        <v>5</v>
      </c>
      <c r="BE26" s="2"/>
      <c r="BF26" s="2"/>
    </row>
    <row r="27" customFormat="false" ht="15" hidden="false" customHeight="false" outlineLevel="0" collapsed="false">
      <c r="A27" s="2" t="s">
        <v>145</v>
      </c>
      <c r="B27" s="2" t="s">
        <v>105</v>
      </c>
      <c r="C27" s="2" t="s">
        <v>71</v>
      </c>
      <c r="D27" s="2" t="s">
        <v>59</v>
      </c>
      <c r="E27" s="2" t="s">
        <v>110</v>
      </c>
      <c r="F27" s="2" t="s">
        <v>61</v>
      </c>
      <c r="G27" s="40" t="n">
        <v>2</v>
      </c>
      <c r="H27" s="40" t="n">
        <v>2</v>
      </c>
      <c r="I27" s="40" t="n">
        <v>4</v>
      </c>
      <c r="J27" s="40" t="n">
        <v>4</v>
      </c>
      <c r="K27" s="41" t="n">
        <f aca="false">SUM(G27:J27)/4</f>
        <v>3</v>
      </c>
      <c r="L27" s="42" t="n">
        <v>2</v>
      </c>
      <c r="M27" s="42" t="n">
        <v>2</v>
      </c>
      <c r="N27" s="42" t="n">
        <v>3</v>
      </c>
      <c r="O27" s="42" t="n">
        <v>2</v>
      </c>
      <c r="P27" s="41" t="n">
        <f aca="false">SUM(L27:O27)/4</f>
        <v>2.25</v>
      </c>
      <c r="Q27" s="43" t="n">
        <v>4</v>
      </c>
      <c r="R27" s="43" t="n">
        <v>4</v>
      </c>
      <c r="S27" s="43" t="n">
        <v>1</v>
      </c>
      <c r="T27" s="43" t="n">
        <v>2</v>
      </c>
      <c r="U27" s="41" t="n">
        <f aca="false">SUM(Q27:T27)/4</f>
        <v>2.75</v>
      </c>
      <c r="V27" s="44" t="n">
        <v>2</v>
      </c>
      <c r="W27" s="44" t="n">
        <v>2</v>
      </c>
      <c r="X27" s="44" t="n">
        <v>2</v>
      </c>
      <c r="Y27" s="44" t="n">
        <v>2</v>
      </c>
      <c r="Z27" s="41" t="n">
        <f aca="false">SUM(V27:Y27)/4</f>
        <v>2</v>
      </c>
      <c r="AA27" s="45" t="n">
        <v>2</v>
      </c>
      <c r="AB27" s="45" t="n">
        <v>4</v>
      </c>
      <c r="AC27" s="46" t="n">
        <v>2</v>
      </c>
      <c r="AD27" s="46" t="n">
        <v>3</v>
      </c>
      <c r="AE27" s="46" t="n">
        <v>3</v>
      </c>
      <c r="AF27" s="46" t="n">
        <v>2</v>
      </c>
      <c r="AG27" s="47" t="n">
        <v>3</v>
      </c>
      <c r="AH27" s="47" t="n">
        <v>4</v>
      </c>
      <c r="AI27" s="47" t="n">
        <v>2</v>
      </c>
      <c r="AJ27" s="47" t="n">
        <v>2</v>
      </c>
      <c r="AK27" s="48" t="n">
        <v>3</v>
      </c>
      <c r="AL27" s="48" t="n">
        <v>1</v>
      </c>
      <c r="AM27" s="48" t="n">
        <v>4</v>
      </c>
      <c r="AN27" s="48" t="n">
        <v>2</v>
      </c>
      <c r="AO27" s="49" t="n">
        <v>2</v>
      </c>
      <c r="AP27" s="49" t="n">
        <v>4</v>
      </c>
      <c r="AQ27" s="49" t="n">
        <v>4</v>
      </c>
      <c r="AR27" s="49" t="n">
        <v>3</v>
      </c>
      <c r="AS27" s="50" t="n">
        <v>2</v>
      </c>
      <c r="AT27" s="50" t="n">
        <v>4</v>
      </c>
      <c r="AU27" s="50" t="n">
        <v>4</v>
      </c>
      <c r="AV27" s="50" t="n">
        <v>4</v>
      </c>
      <c r="AW27" s="51" t="n">
        <v>4</v>
      </c>
      <c r="AX27" s="51" t="n">
        <v>5</v>
      </c>
      <c r="AY27" s="51" t="n">
        <v>5</v>
      </c>
      <c r="AZ27" s="51" t="n">
        <v>3</v>
      </c>
      <c r="BA27" s="52" t="n">
        <v>4</v>
      </c>
      <c r="BB27" s="52" t="n">
        <v>2</v>
      </c>
      <c r="BC27" s="52" t="n">
        <v>5</v>
      </c>
      <c r="BD27" s="52" t="n">
        <v>3</v>
      </c>
      <c r="BE27" s="2"/>
      <c r="BF27" s="2"/>
      <c r="BG27" s="2"/>
    </row>
    <row r="28" customFormat="false" ht="15" hidden="false" customHeight="false" outlineLevel="0" collapsed="false">
      <c r="A28" s="2" t="s">
        <v>148</v>
      </c>
      <c r="B28" s="2" t="s">
        <v>149</v>
      </c>
      <c r="C28" s="2" t="s">
        <v>58</v>
      </c>
      <c r="D28" s="2" t="s">
        <v>59</v>
      </c>
      <c r="E28" s="2" t="s">
        <v>100</v>
      </c>
      <c r="F28" s="2" t="s">
        <v>150</v>
      </c>
      <c r="G28" s="40" t="n">
        <v>5</v>
      </c>
      <c r="H28" s="40" t="n">
        <v>5</v>
      </c>
      <c r="I28" s="40" t="n">
        <v>5</v>
      </c>
      <c r="J28" s="40" t="n">
        <v>5</v>
      </c>
      <c r="K28" s="41" t="n">
        <f aca="false">SUM(G28:J28)/4</f>
        <v>5</v>
      </c>
      <c r="L28" s="42" t="n">
        <v>4</v>
      </c>
      <c r="M28" s="42" t="n">
        <v>3</v>
      </c>
      <c r="N28" s="42" t="n">
        <v>1</v>
      </c>
      <c r="O28" s="42" t="n">
        <v>1</v>
      </c>
      <c r="P28" s="41" t="n">
        <f aca="false">SUM(L28:O28)/4</f>
        <v>2.25</v>
      </c>
      <c r="Q28" s="43" t="n">
        <v>1</v>
      </c>
      <c r="R28" s="43" t="n">
        <v>2</v>
      </c>
      <c r="S28" s="43" t="n">
        <v>1</v>
      </c>
      <c r="T28" s="43" t="n">
        <v>1</v>
      </c>
      <c r="U28" s="41" t="n">
        <f aca="false">SUM(Q28:T28)/4</f>
        <v>1.25</v>
      </c>
      <c r="V28" s="44" t="n">
        <v>1</v>
      </c>
      <c r="W28" s="44" t="n">
        <v>1</v>
      </c>
      <c r="X28" s="44" t="n">
        <v>2</v>
      </c>
      <c r="Y28" s="44" t="n">
        <v>0</v>
      </c>
      <c r="Z28" s="41" t="n">
        <f aca="false">SUM(V28:Y28)/4</f>
        <v>1</v>
      </c>
      <c r="AA28" s="45" t="n">
        <v>4</v>
      </c>
      <c r="AB28" s="45" t="n">
        <v>4</v>
      </c>
      <c r="AC28" s="46" t="n">
        <v>5</v>
      </c>
      <c r="AD28" s="46" t="n">
        <v>3</v>
      </c>
      <c r="AE28" s="46" t="n">
        <v>5</v>
      </c>
      <c r="AF28" s="46" t="n">
        <v>1</v>
      </c>
      <c r="AG28" s="47" t="n">
        <v>1</v>
      </c>
      <c r="AH28" s="47" t="n">
        <v>4</v>
      </c>
      <c r="AI28" s="47" t="n">
        <v>1</v>
      </c>
      <c r="AJ28" s="47" t="n">
        <v>5</v>
      </c>
      <c r="AK28" s="48" t="n">
        <v>1</v>
      </c>
      <c r="AL28" s="48" t="n">
        <v>4</v>
      </c>
      <c r="AM28" s="48" t="n">
        <v>1</v>
      </c>
      <c r="AN28" s="48" t="n">
        <v>1</v>
      </c>
      <c r="AO28" s="49" t="n">
        <v>4</v>
      </c>
      <c r="AP28" s="49" t="n">
        <v>4</v>
      </c>
      <c r="AQ28" s="49" t="n">
        <v>1</v>
      </c>
      <c r="AR28" s="49" t="n">
        <v>1</v>
      </c>
      <c r="AS28" s="50" t="n">
        <v>1</v>
      </c>
      <c r="AT28" s="50" t="n">
        <v>1</v>
      </c>
      <c r="AU28" s="50" t="n">
        <v>2</v>
      </c>
      <c r="AV28" s="50" t="n">
        <v>2</v>
      </c>
      <c r="AW28" s="51" t="n">
        <v>3</v>
      </c>
      <c r="AX28" s="51" t="n">
        <v>5</v>
      </c>
      <c r="AY28" s="51" t="n">
        <v>4</v>
      </c>
      <c r="AZ28" s="51" t="n">
        <v>0</v>
      </c>
      <c r="BA28" s="52" t="n">
        <v>5</v>
      </c>
      <c r="BB28" s="52" t="n">
        <v>3</v>
      </c>
      <c r="BC28" s="52" t="n">
        <v>1</v>
      </c>
      <c r="BD28" s="52" t="n">
        <v>2</v>
      </c>
      <c r="BE28" s="2"/>
      <c r="BF28" s="2"/>
    </row>
    <row r="29" customFormat="false" ht="15" hidden="false" customHeight="false" outlineLevel="0" collapsed="false">
      <c r="A29" s="2" t="s">
        <v>152</v>
      </c>
      <c r="B29" s="2" t="s">
        <v>70</v>
      </c>
      <c r="C29" s="2" t="s">
        <v>71</v>
      </c>
      <c r="D29" s="2" t="s">
        <v>59</v>
      </c>
      <c r="E29" s="2" t="s">
        <v>110</v>
      </c>
      <c r="F29" s="2" t="s">
        <v>74</v>
      </c>
      <c r="G29" s="40" t="n">
        <v>4</v>
      </c>
      <c r="H29" s="40" t="n">
        <v>3</v>
      </c>
      <c r="I29" s="40" t="n">
        <v>3</v>
      </c>
      <c r="J29" s="40" t="n">
        <v>4</v>
      </c>
      <c r="K29" s="41" t="n">
        <f aca="false">SUM(G29:J29)/4</f>
        <v>3.5</v>
      </c>
      <c r="L29" s="42" t="n">
        <v>3</v>
      </c>
      <c r="M29" s="42" t="n">
        <v>4</v>
      </c>
      <c r="N29" s="42" t="n">
        <v>2</v>
      </c>
      <c r="O29" s="42" t="n">
        <v>4</v>
      </c>
      <c r="P29" s="41" t="n">
        <f aca="false">SUM(L29:O29)/4</f>
        <v>3.25</v>
      </c>
      <c r="Q29" s="43" t="n">
        <v>4</v>
      </c>
      <c r="R29" s="43" t="n">
        <v>3</v>
      </c>
      <c r="S29" s="43" t="n">
        <v>4</v>
      </c>
      <c r="T29" s="43" t="n">
        <v>2</v>
      </c>
      <c r="U29" s="41" t="n">
        <f aca="false">SUM(Q29:T29)/4</f>
        <v>3.25</v>
      </c>
      <c r="V29" s="44" t="n">
        <v>4</v>
      </c>
      <c r="W29" s="44" t="n">
        <v>2</v>
      </c>
      <c r="X29" s="44" t="n">
        <v>4</v>
      </c>
      <c r="Y29" s="44" t="n">
        <v>3</v>
      </c>
      <c r="Z29" s="41" t="n">
        <f aca="false">SUM(V29:Y29)/4</f>
        <v>3.25</v>
      </c>
      <c r="AA29" s="45" t="n">
        <v>2</v>
      </c>
      <c r="AB29" s="45" t="n">
        <v>3</v>
      </c>
      <c r="AC29" s="46" t="n">
        <v>1</v>
      </c>
      <c r="AD29" s="46" t="n">
        <v>2</v>
      </c>
      <c r="AE29" s="46" t="n">
        <v>1</v>
      </c>
      <c r="AF29" s="46" t="n">
        <v>5</v>
      </c>
      <c r="AG29" s="47" t="n">
        <v>4</v>
      </c>
      <c r="AH29" s="47" t="n">
        <v>4</v>
      </c>
      <c r="AI29" s="47" t="n">
        <v>3</v>
      </c>
      <c r="AJ29" s="47" t="n">
        <v>2</v>
      </c>
      <c r="AK29" s="48" t="n">
        <v>2</v>
      </c>
      <c r="AL29" s="48" t="n">
        <v>3</v>
      </c>
      <c r="AM29" s="48" t="n">
        <v>2</v>
      </c>
      <c r="AN29" s="48" t="n">
        <v>2</v>
      </c>
      <c r="AO29" s="49" t="n">
        <v>2</v>
      </c>
      <c r="AP29" s="49" t="n">
        <v>5</v>
      </c>
      <c r="AQ29" s="49" t="n">
        <v>4</v>
      </c>
      <c r="AR29" s="49" t="n">
        <v>2</v>
      </c>
      <c r="AS29" s="50" t="n">
        <v>4</v>
      </c>
      <c r="AT29" s="50" t="n">
        <v>4</v>
      </c>
      <c r="AU29" s="50" t="n">
        <v>2</v>
      </c>
      <c r="AV29" s="50" t="n">
        <v>4</v>
      </c>
      <c r="AW29" s="51" t="n">
        <v>4</v>
      </c>
      <c r="AX29" s="51" t="n">
        <v>5</v>
      </c>
      <c r="AY29" s="51" t="n">
        <v>3</v>
      </c>
      <c r="AZ29" s="51" t="n">
        <v>4</v>
      </c>
      <c r="BA29" s="52" t="n">
        <v>3</v>
      </c>
      <c r="BB29" s="52" t="n">
        <v>3</v>
      </c>
      <c r="BC29" s="52" t="n">
        <v>5</v>
      </c>
      <c r="BD29" s="52" t="n">
        <v>5</v>
      </c>
      <c r="BE29" s="2"/>
      <c r="BF29" s="2"/>
    </row>
    <row r="30" customFormat="false" ht="15" hidden="false" customHeight="false" outlineLevel="0" collapsed="false">
      <c r="A30" s="2" t="s">
        <v>154</v>
      </c>
      <c r="B30" s="2" t="s">
        <v>57</v>
      </c>
      <c r="C30" s="2" t="s">
        <v>71</v>
      </c>
      <c r="D30" s="2" t="s">
        <v>72</v>
      </c>
      <c r="E30" s="2" t="s">
        <v>73</v>
      </c>
      <c r="F30" s="2" t="s">
        <v>115</v>
      </c>
      <c r="G30" s="40" t="n">
        <v>1</v>
      </c>
      <c r="H30" s="40" t="n">
        <v>2</v>
      </c>
      <c r="I30" s="40" t="n">
        <v>2</v>
      </c>
      <c r="J30" s="40" t="n">
        <v>2</v>
      </c>
      <c r="K30" s="41" t="n">
        <f aca="false">SUM(G30:J30)/4</f>
        <v>1.75</v>
      </c>
      <c r="L30" s="42" t="n">
        <v>2</v>
      </c>
      <c r="M30" s="42" t="n">
        <v>2</v>
      </c>
      <c r="N30" s="42" t="n">
        <v>2</v>
      </c>
      <c r="O30" s="42" t="n">
        <v>4</v>
      </c>
      <c r="P30" s="41" t="n">
        <f aca="false">SUM(L30:O30)/4</f>
        <v>2.5</v>
      </c>
      <c r="Q30" s="43" t="n">
        <v>5</v>
      </c>
      <c r="R30" s="43" t="n">
        <v>4</v>
      </c>
      <c r="S30" s="43" t="n">
        <v>2</v>
      </c>
      <c r="T30" s="43" t="n">
        <v>2</v>
      </c>
      <c r="U30" s="41" t="n">
        <f aca="false">SUM(Q30:T30)/4</f>
        <v>3.25</v>
      </c>
      <c r="V30" s="44" t="n">
        <v>5</v>
      </c>
      <c r="W30" s="44" t="n">
        <v>5</v>
      </c>
      <c r="X30" s="44" t="n">
        <v>4</v>
      </c>
      <c r="Y30" s="44" t="n">
        <v>5</v>
      </c>
      <c r="Z30" s="41" t="n">
        <f aca="false">SUM(V30:Y30)/4</f>
        <v>4.75</v>
      </c>
      <c r="AA30" s="45" t="n">
        <v>5</v>
      </c>
      <c r="AB30" s="45" t="n">
        <v>5</v>
      </c>
      <c r="AC30" s="46" t="n">
        <v>1</v>
      </c>
      <c r="AD30" s="46" t="n">
        <v>2</v>
      </c>
      <c r="AE30" s="46" t="n">
        <v>1</v>
      </c>
      <c r="AF30" s="46" t="n">
        <v>5</v>
      </c>
      <c r="AG30" s="47" t="n">
        <v>4</v>
      </c>
      <c r="AH30" s="47" t="n">
        <v>2</v>
      </c>
      <c r="AI30" s="47" t="n">
        <v>2</v>
      </c>
      <c r="AJ30" s="47" t="n">
        <v>1</v>
      </c>
      <c r="AK30" s="48" t="n">
        <v>5</v>
      </c>
      <c r="AL30" s="48" t="n">
        <v>4</v>
      </c>
      <c r="AM30" s="48" t="n">
        <v>5</v>
      </c>
      <c r="AN30" s="48" t="n">
        <v>2</v>
      </c>
      <c r="AO30" s="49" t="n">
        <v>2</v>
      </c>
      <c r="AP30" s="49" t="n">
        <v>4</v>
      </c>
      <c r="AQ30" s="49" t="n">
        <v>2</v>
      </c>
      <c r="AR30" s="49" t="n">
        <v>4</v>
      </c>
      <c r="AS30" s="50" t="n">
        <v>5</v>
      </c>
      <c r="AT30" s="50" t="n">
        <v>5</v>
      </c>
      <c r="AU30" s="50" t="n">
        <v>4</v>
      </c>
      <c r="AV30" s="50" t="n">
        <v>5</v>
      </c>
      <c r="AW30" s="51" t="n">
        <v>5</v>
      </c>
      <c r="AX30" s="51" t="n">
        <v>5</v>
      </c>
      <c r="AY30" s="51" t="n">
        <v>3</v>
      </c>
      <c r="AZ30" s="51" t="n">
        <v>3</v>
      </c>
      <c r="BA30" s="52" t="n">
        <v>2</v>
      </c>
      <c r="BB30" s="52" t="n">
        <v>4</v>
      </c>
      <c r="BC30" s="52" t="n">
        <v>5</v>
      </c>
      <c r="BD30" s="52" t="n">
        <v>5</v>
      </c>
      <c r="BE30" s="2"/>
      <c r="BF30" s="2"/>
      <c r="BH30" s="2"/>
    </row>
    <row r="31" customFormat="false" ht="15" hidden="false" customHeight="false" outlineLevel="0" collapsed="false">
      <c r="A31" s="2" t="s">
        <v>157</v>
      </c>
      <c r="B31" s="2" t="s">
        <v>95</v>
      </c>
      <c r="C31" s="2" t="s">
        <v>71</v>
      </c>
      <c r="D31" s="2" t="s">
        <v>59</v>
      </c>
      <c r="E31" s="2" t="s">
        <v>110</v>
      </c>
      <c r="F31" s="2" t="s">
        <v>74</v>
      </c>
      <c r="G31" s="40" t="n">
        <v>4</v>
      </c>
      <c r="H31" s="40" t="n">
        <v>2</v>
      </c>
      <c r="I31" s="40" t="n">
        <v>2</v>
      </c>
      <c r="J31" s="40" t="n">
        <v>2</v>
      </c>
      <c r="K31" s="41" t="n">
        <f aca="false">SUM(G31:J31)/4</f>
        <v>2.5</v>
      </c>
      <c r="L31" s="42" t="n">
        <v>2</v>
      </c>
      <c r="M31" s="42" t="n">
        <v>4</v>
      </c>
      <c r="N31" s="42" t="n">
        <v>2</v>
      </c>
      <c r="O31" s="42" t="n">
        <v>4</v>
      </c>
      <c r="P31" s="41" t="n">
        <f aca="false">SUM(L31:O31)/4</f>
        <v>3</v>
      </c>
      <c r="Q31" s="43" t="n">
        <v>5</v>
      </c>
      <c r="R31" s="43" t="n">
        <v>5</v>
      </c>
      <c r="S31" s="43" t="n">
        <v>2</v>
      </c>
      <c r="T31" s="43" t="n">
        <v>4</v>
      </c>
      <c r="U31" s="41" t="n">
        <f aca="false">SUM(Q31:T31)/4</f>
        <v>4</v>
      </c>
      <c r="V31" s="44" t="n">
        <v>4</v>
      </c>
      <c r="W31" s="44" t="n">
        <v>2</v>
      </c>
      <c r="X31" s="44" t="n">
        <v>4</v>
      </c>
      <c r="Y31" s="44" t="n">
        <v>4</v>
      </c>
      <c r="Z31" s="41" t="n">
        <f aca="false">SUM(V31:Y31)/4</f>
        <v>3.5</v>
      </c>
      <c r="AA31" s="45" t="n">
        <v>3</v>
      </c>
      <c r="AB31" s="45" t="n">
        <v>5</v>
      </c>
      <c r="AC31" s="46" t="n">
        <v>3</v>
      </c>
      <c r="AD31" s="46" t="n">
        <v>3</v>
      </c>
      <c r="AE31" s="46" t="n">
        <v>4</v>
      </c>
      <c r="AF31" s="46" t="n">
        <v>3</v>
      </c>
      <c r="AG31" s="47" t="n">
        <v>4</v>
      </c>
      <c r="AH31" s="47" t="n">
        <v>4</v>
      </c>
      <c r="AI31" s="47" t="n">
        <v>2</v>
      </c>
      <c r="AJ31" s="47" t="n">
        <v>2</v>
      </c>
      <c r="AK31" s="48" t="n">
        <v>4</v>
      </c>
      <c r="AL31" s="48" t="n">
        <v>2</v>
      </c>
      <c r="AM31" s="48" t="n">
        <v>2</v>
      </c>
      <c r="AN31" s="48" t="n">
        <v>4</v>
      </c>
      <c r="AO31" s="49" t="n">
        <v>2</v>
      </c>
      <c r="AP31" s="49" t="n">
        <v>4</v>
      </c>
      <c r="AQ31" s="49" t="n">
        <v>2</v>
      </c>
      <c r="AR31" s="49" t="n">
        <v>4</v>
      </c>
      <c r="AS31" s="50" t="n">
        <v>4</v>
      </c>
      <c r="AT31" s="50" t="n">
        <v>4</v>
      </c>
      <c r="AU31" s="50" t="n">
        <v>2</v>
      </c>
      <c r="AV31" s="50" t="n">
        <v>5</v>
      </c>
      <c r="AW31" s="51" t="n">
        <v>5</v>
      </c>
      <c r="AX31" s="51" t="n">
        <v>4</v>
      </c>
      <c r="AY31" s="51" t="n">
        <v>4</v>
      </c>
      <c r="AZ31" s="51" t="n">
        <v>3</v>
      </c>
      <c r="BA31" s="52" t="n">
        <v>3</v>
      </c>
      <c r="BB31" s="52" t="n">
        <v>4</v>
      </c>
      <c r="BC31" s="52" t="n">
        <v>4</v>
      </c>
      <c r="BD31" s="52" t="n">
        <v>3</v>
      </c>
      <c r="BE31" s="2"/>
    </row>
    <row r="32" customFormat="false" ht="15" hidden="false" customHeight="false" outlineLevel="0" collapsed="false">
      <c r="A32" s="2" t="s">
        <v>158</v>
      </c>
      <c r="B32" s="2" t="s">
        <v>89</v>
      </c>
      <c r="C32" s="2" t="s">
        <v>58</v>
      </c>
      <c r="D32" s="2" t="s">
        <v>59</v>
      </c>
      <c r="E32" s="2" t="s">
        <v>159</v>
      </c>
      <c r="F32" s="2" t="s">
        <v>61</v>
      </c>
      <c r="G32" s="40" t="n">
        <v>4</v>
      </c>
      <c r="H32" s="40" t="n">
        <v>3</v>
      </c>
      <c r="I32" s="40" t="n">
        <v>4</v>
      </c>
      <c r="J32" s="40" t="n">
        <v>5</v>
      </c>
      <c r="K32" s="41" t="n">
        <f aca="false">SUM(G32:J32)/4</f>
        <v>4</v>
      </c>
      <c r="L32" s="42" t="n">
        <v>2</v>
      </c>
      <c r="M32" s="42" t="n">
        <v>2</v>
      </c>
      <c r="N32" s="42" t="n">
        <v>4</v>
      </c>
      <c r="O32" s="42" t="n">
        <v>4</v>
      </c>
      <c r="P32" s="41" t="n">
        <f aca="false">SUM(L32:O32)/4</f>
        <v>3</v>
      </c>
      <c r="Q32" s="43" t="n">
        <v>4</v>
      </c>
      <c r="R32" s="43" t="n">
        <v>4</v>
      </c>
      <c r="S32" s="43" t="n">
        <v>4</v>
      </c>
      <c r="T32" s="43" t="n">
        <v>2</v>
      </c>
      <c r="U32" s="41" t="n">
        <f aca="false">SUM(Q32:T32)/4</f>
        <v>3.5</v>
      </c>
      <c r="V32" s="44" t="n">
        <v>4</v>
      </c>
      <c r="W32" s="44" t="n">
        <v>4</v>
      </c>
      <c r="X32" s="44" t="n">
        <v>4</v>
      </c>
      <c r="Y32" s="44" t="n">
        <v>4</v>
      </c>
      <c r="Z32" s="41" t="n">
        <f aca="false">SUM(V32:Y32)/4</f>
        <v>4</v>
      </c>
      <c r="AA32" s="45" t="n">
        <v>3</v>
      </c>
      <c r="AB32" s="45" t="n">
        <v>4</v>
      </c>
      <c r="AC32" s="46" t="n">
        <v>2</v>
      </c>
      <c r="AD32" s="46" t="n">
        <v>3</v>
      </c>
      <c r="AE32" s="46" t="n">
        <v>2</v>
      </c>
      <c r="AF32" s="46" t="n">
        <v>2</v>
      </c>
      <c r="AG32" s="47" t="n">
        <v>3</v>
      </c>
      <c r="AH32" s="47" t="n">
        <v>4</v>
      </c>
      <c r="AI32" s="47" t="n">
        <v>2</v>
      </c>
      <c r="AJ32" s="47" t="n">
        <v>4</v>
      </c>
      <c r="AK32" s="48" t="n">
        <v>4</v>
      </c>
      <c r="AL32" s="48" t="n">
        <v>4</v>
      </c>
      <c r="AM32" s="48" t="n">
        <v>4</v>
      </c>
      <c r="AN32" s="48" t="n">
        <v>4</v>
      </c>
      <c r="AO32" s="49" t="n">
        <v>4</v>
      </c>
      <c r="AP32" s="49" t="n">
        <v>4</v>
      </c>
      <c r="AQ32" s="49" t="n">
        <v>4</v>
      </c>
      <c r="AR32" s="49" t="n">
        <v>4</v>
      </c>
      <c r="AS32" s="50" t="n">
        <v>3</v>
      </c>
      <c r="AT32" s="50" t="n">
        <v>2</v>
      </c>
      <c r="AU32" s="50" t="n">
        <v>2</v>
      </c>
      <c r="AV32" s="50" t="n">
        <v>4</v>
      </c>
      <c r="AW32" s="51" t="n">
        <v>4</v>
      </c>
      <c r="AX32" s="51" t="n">
        <v>4</v>
      </c>
      <c r="AY32" s="51" t="n">
        <v>4</v>
      </c>
      <c r="AZ32" s="51" t="n">
        <v>4</v>
      </c>
      <c r="BA32" s="52" t="n">
        <v>4</v>
      </c>
      <c r="BB32" s="52" t="n">
        <v>2</v>
      </c>
      <c r="BC32" s="52" t="n">
        <v>2</v>
      </c>
      <c r="BD32" s="52" t="n">
        <v>4</v>
      </c>
      <c r="BE32" s="2"/>
    </row>
    <row r="33" customFormat="false" ht="15" hidden="false" customHeight="false" outlineLevel="0" collapsed="false">
      <c r="A33" s="2" t="s">
        <v>160</v>
      </c>
      <c r="B33" s="2" t="s">
        <v>105</v>
      </c>
      <c r="C33" s="2" t="s">
        <v>58</v>
      </c>
      <c r="E33" s="2" t="s">
        <v>60</v>
      </c>
      <c r="F33" s="2" t="s">
        <v>61</v>
      </c>
      <c r="G33" s="40" t="n">
        <v>3</v>
      </c>
      <c r="H33" s="40" t="n">
        <v>5</v>
      </c>
      <c r="I33" s="40" t="n">
        <v>5</v>
      </c>
      <c r="J33" s="40" t="n">
        <v>3</v>
      </c>
      <c r="K33" s="41" t="n">
        <f aca="false">SUM(G33:J33)/4</f>
        <v>4</v>
      </c>
      <c r="L33" s="42" t="n">
        <v>3</v>
      </c>
      <c r="M33" s="42" t="n">
        <v>5</v>
      </c>
      <c r="N33" s="42" t="n">
        <v>5</v>
      </c>
      <c r="O33" s="42" t="n">
        <v>4</v>
      </c>
      <c r="P33" s="41" t="n">
        <f aca="false">SUM(L33:O33)/4</f>
        <v>4.25</v>
      </c>
      <c r="Q33" s="43" t="n">
        <v>5</v>
      </c>
      <c r="R33" s="43" t="n">
        <v>3</v>
      </c>
      <c r="S33" s="43" t="n">
        <v>3</v>
      </c>
      <c r="T33" s="43" t="n">
        <v>4</v>
      </c>
      <c r="U33" s="41" t="n">
        <f aca="false">SUM(Q33:T33)/4</f>
        <v>3.75</v>
      </c>
      <c r="V33" s="44" t="n">
        <v>5</v>
      </c>
      <c r="W33" s="44" t="n">
        <v>4</v>
      </c>
      <c r="X33" s="44" t="n">
        <v>5</v>
      </c>
      <c r="Y33" s="44" t="n">
        <v>2</v>
      </c>
      <c r="Z33" s="41" t="n">
        <f aca="false">SUM(V33:Y33)/4</f>
        <v>4</v>
      </c>
      <c r="AA33" s="45" t="n">
        <v>4</v>
      </c>
      <c r="AB33" s="45" t="n">
        <v>3</v>
      </c>
      <c r="AC33" s="46" t="n">
        <v>3</v>
      </c>
      <c r="AD33" s="46" t="n">
        <v>4</v>
      </c>
      <c r="AE33" s="46" t="n">
        <v>3</v>
      </c>
      <c r="AF33" s="46" t="n">
        <v>2</v>
      </c>
      <c r="AG33" s="47" t="n">
        <v>3</v>
      </c>
      <c r="AH33" s="47" t="n">
        <v>5</v>
      </c>
      <c r="AI33" s="47" t="n">
        <v>2</v>
      </c>
      <c r="AJ33" s="47" t="n">
        <v>3</v>
      </c>
      <c r="AK33" s="48" t="n">
        <v>3</v>
      </c>
      <c r="AL33" s="48" t="n">
        <v>1</v>
      </c>
      <c r="AM33" s="48" t="n">
        <v>2</v>
      </c>
      <c r="AN33" s="48" t="n">
        <v>1</v>
      </c>
      <c r="AO33" s="49" t="n">
        <v>3</v>
      </c>
      <c r="AP33" s="49" t="n">
        <v>5</v>
      </c>
      <c r="AQ33" s="49" t="n">
        <v>4</v>
      </c>
      <c r="AR33" s="49" t="n">
        <v>4</v>
      </c>
      <c r="AS33" s="50" t="n">
        <v>4</v>
      </c>
      <c r="AT33" s="50" t="n">
        <v>4</v>
      </c>
      <c r="AU33" s="50" t="n">
        <v>3</v>
      </c>
      <c r="AV33" s="50" t="n">
        <v>5</v>
      </c>
      <c r="AW33" s="51" t="n">
        <v>5</v>
      </c>
      <c r="AX33" s="51" t="n">
        <v>4</v>
      </c>
      <c r="AY33" s="51" t="n">
        <v>3</v>
      </c>
      <c r="AZ33" s="51" t="n">
        <v>4</v>
      </c>
      <c r="BA33" s="52" t="n">
        <v>3</v>
      </c>
      <c r="BB33" s="52" t="n">
        <v>4</v>
      </c>
      <c r="BC33" s="52" t="n">
        <v>4</v>
      </c>
      <c r="BD33" s="52" t="n">
        <v>4</v>
      </c>
      <c r="BE33" s="2"/>
    </row>
    <row r="34" customFormat="false" ht="15" hidden="false" customHeight="false" outlineLevel="0" collapsed="false">
      <c r="A34" s="2" t="s">
        <v>161</v>
      </c>
      <c r="B34" s="2" t="s">
        <v>89</v>
      </c>
      <c r="C34" s="2" t="s">
        <v>58</v>
      </c>
      <c r="D34" s="2" t="s">
        <v>59</v>
      </c>
      <c r="E34" s="2" t="s">
        <v>60</v>
      </c>
      <c r="F34" s="2" t="s">
        <v>115</v>
      </c>
      <c r="G34" s="40" t="n">
        <v>4</v>
      </c>
      <c r="H34" s="40" t="n">
        <v>4</v>
      </c>
      <c r="I34" s="40" t="n">
        <v>4</v>
      </c>
      <c r="J34" s="40" t="n">
        <v>2</v>
      </c>
      <c r="K34" s="41" t="n">
        <f aca="false">SUM(G34:J34)/4</f>
        <v>3.5</v>
      </c>
      <c r="L34" s="42" t="n">
        <v>4</v>
      </c>
      <c r="M34" s="42" t="n">
        <v>2</v>
      </c>
      <c r="N34" s="42" t="n">
        <v>2</v>
      </c>
      <c r="O34" s="42" t="n">
        <v>5</v>
      </c>
      <c r="P34" s="41" t="n">
        <f aca="false">SUM(L34:O34)/4</f>
        <v>3.25</v>
      </c>
      <c r="Q34" s="43" t="n">
        <v>5</v>
      </c>
      <c r="R34" s="43" t="n">
        <v>4</v>
      </c>
      <c r="S34" s="43" t="n">
        <v>5</v>
      </c>
      <c r="T34" s="43" t="n">
        <v>2</v>
      </c>
      <c r="U34" s="41" t="n">
        <f aca="false">SUM(Q34:T34)/4</f>
        <v>4</v>
      </c>
      <c r="V34" s="44" t="n">
        <v>5</v>
      </c>
      <c r="W34" s="44" t="n">
        <v>5</v>
      </c>
      <c r="X34" s="44" t="n">
        <v>5</v>
      </c>
      <c r="Y34" s="44" t="n">
        <v>5</v>
      </c>
      <c r="Z34" s="41" t="n">
        <f aca="false">SUM(V34:Y34)/4</f>
        <v>5</v>
      </c>
      <c r="AA34" s="45" t="n">
        <v>5</v>
      </c>
      <c r="AB34" s="45" t="n">
        <v>5</v>
      </c>
      <c r="AC34" s="46" t="n">
        <v>1</v>
      </c>
      <c r="AD34" s="46" t="n">
        <v>1</v>
      </c>
      <c r="AE34" s="46" t="n">
        <v>1</v>
      </c>
      <c r="AF34" s="46" t="n">
        <v>1</v>
      </c>
      <c r="AG34" s="47" t="n">
        <v>4</v>
      </c>
      <c r="AH34" s="47" t="n">
        <v>4</v>
      </c>
      <c r="AI34" s="47" t="n">
        <v>4</v>
      </c>
      <c r="AJ34" s="47" t="n">
        <v>2</v>
      </c>
      <c r="AK34" s="48" t="n">
        <v>4</v>
      </c>
      <c r="AL34" s="48" t="n">
        <v>3</v>
      </c>
      <c r="AM34" s="48" t="n">
        <v>4</v>
      </c>
      <c r="AN34" s="48" t="n">
        <v>4</v>
      </c>
      <c r="AO34" s="49" t="n">
        <v>2</v>
      </c>
      <c r="AP34" s="49" t="n">
        <v>4</v>
      </c>
      <c r="AQ34" s="49" t="n">
        <v>5</v>
      </c>
      <c r="AR34" s="49" t="n">
        <v>5</v>
      </c>
      <c r="AS34" s="50" t="n">
        <v>5</v>
      </c>
      <c r="AT34" s="50" t="n">
        <v>5</v>
      </c>
      <c r="AU34" s="50" t="n">
        <v>5</v>
      </c>
      <c r="AV34" s="50" t="n">
        <v>5</v>
      </c>
      <c r="AW34" s="51" t="n">
        <v>5</v>
      </c>
      <c r="AX34" s="51" t="n">
        <v>5</v>
      </c>
      <c r="AY34" s="51" t="n">
        <v>4</v>
      </c>
      <c r="AZ34" s="51" t="n">
        <v>5</v>
      </c>
      <c r="BA34" s="52" t="n">
        <v>2</v>
      </c>
      <c r="BB34" s="52" t="n">
        <v>4</v>
      </c>
      <c r="BC34" s="52" t="n">
        <v>5</v>
      </c>
      <c r="BD34" s="52" t="n">
        <v>5</v>
      </c>
      <c r="BE34" s="2"/>
      <c r="BF34" s="2"/>
    </row>
    <row r="35" customFormat="false" ht="15" hidden="false" customHeight="false" outlineLevel="0" collapsed="false">
      <c r="A35" s="2" t="s">
        <v>163</v>
      </c>
      <c r="B35" s="2" t="s">
        <v>89</v>
      </c>
      <c r="C35" s="2" t="s">
        <v>71</v>
      </c>
      <c r="D35" s="2" t="s">
        <v>59</v>
      </c>
      <c r="E35" s="2" t="s">
        <v>73</v>
      </c>
      <c r="F35" s="2" t="s">
        <v>139</v>
      </c>
      <c r="G35" s="40" t="n">
        <v>5</v>
      </c>
      <c r="H35" s="40" t="n">
        <v>2</v>
      </c>
      <c r="I35" s="40" t="n">
        <v>1</v>
      </c>
      <c r="J35" s="40" t="n">
        <v>2</v>
      </c>
      <c r="K35" s="41" t="n">
        <f aca="false">SUM(G35:J35)/4</f>
        <v>2.5</v>
      </c>
      <c r="L35" s="42" t="n">
        <v>4</v>
      </c>
      <c r="M35" s="42" t="n">
        <v>4</v>
      </c>
      <c r="N35" s="42" t="n">
        <v>1</v>
      </c>
      <c r="O35" s="42" t="n">
        <v>4</v>
      </c>
      <c r="P35" s="41" t="n">
        <f aca="false">SUM(L35:O35)/4</f>
        <v>3.25</v>
      </c>
      <c r="Q35" s="43" t="n">
        <v>5</v>
      </c>
      <c r="R35" s="43" t="n">
        <v>5</v>
      </c>
      <c r="S35" s="43" t="n">
        <v>3</v>
      </c>
      <c r="T35" s="43" t="n">
        <v>4</v>
      </c>
      <c r="U35" s="41" t="n">
        <f aca="false">SUM(Q35:T35)/4</f>
        <v>4.25</v>
      </c>
      <c r="V35" s="44" t="n">
        <v>4</v>
      </c>
      <c r="W35" s="44" t="n">
        <v>0</v>
      </c>
      <c r="X35" s="44" t="n">
        <v>4</v>
      </c>
      <c r="Y35" s="44" t="n">
        <v>5</v>
      </c>
      <c r="Z35" s="41" t="n">
        <f aca="false">SUM(V35:Y35)/4</f>
        <v>3.25</v>
      </c>
      <c r="AA35" s="45" t="n">
        <v>5</v>
      </c>
      <c r="AB35" s="45" t="n">
        <v>5</v>
      </c>
      <c r="AC35" s="46" t="n">
        <v>1</v>
      </c>
      <c r="AD35" s="46" t="n">
        <v>2</v>
      </c>
      <c r="AE35" s="46" t="n">
        <v>2</v>
      </c>
      <c r="AF35" s="46" t="n">
        <v>4</v>
      </c>
      <c r="AG35" s="47" t="n">
        <v>4</v>
      </c>
      <c r="AH35" s="47" t="n">
        <v>4</v>
      </c>
      <c r="AI35" s="47" t="n">
        <v>2</v>
      </c>
      <c r="AJ35" s="47" t="n">
        <v>2</v>
      </c>
      <c r="AK35" s="48" t="n">
        <v>4</v>
      </c>
      <c r="AL35" s="48" t="n">
        <v>3</v>
      </c>
      <c r="AM35" s="48" t="n">
        <v>3</v>
      </c>
      <c r="AN35" s="48" t="n">
        <v>4</v>
      </c>
      <c r="AO35" s="49" t="n">
        <v>4</v>
      </c>
      <c r="AP35" s="49" t="n">
        <v>4</v>
      </c>
      <c r="AQ35" s="49" t="n">
        <v>3</v>
      </c>
      <c r="AR35" s="49" t="n">
        <v>2</v>
      </c>
      <c r="AS35" s="50" t="n">
        <v>5</v>
      </c>
      <c r="AT35" s="50" t="n">
        <v>4</v>
      </c>
      <c r="AU35" s="50" t="n">
        <v>2</v>
      </c>
      <c r="AV35" s="50" t="n">
        <v>5</v>
      </c>
      <c r="AW35" s="51" t="n">
        <v>4</v>
      </c>
      <c r="AX35" s="51" t="n">
        <v>4</v>
      </c>
      <c r="AY35" s="51" t="n">
        <v>4</v>
      </c>
      <c r="AZ35" s="51" t="n">
        <v>2</v>
      </c>
      <c r="BA35" s="52" t="n">
        <v>0</v>
      </c>
      <c r="BB35" s="52" t="n">
        <v>4</v>
      </c>
      <c r="BC35" s="52" t="n">
        <v>5</v>
      </c>
      <c r="BD35" s="52" t="n">
        <v>4</v>
      </c>
      <c r="BE35" s="2"/>
    </row>
    <row r="36" customFormat="false" ht="15" hidden="false" customHeight="false" outlineLevel="0" collapsed="false">
      <c r="A36" s="2" t="s">
        <v>164</v>
      </c>
      <c r="B36" s="2" t="s">
        <v>70</v>
      </c>
      <c r="C36" s="2" t="s">
        <v>58</v>
      </c>
      <c r="D36" s="2" t="s">
        <v>59</v>
      </c>
      <c r="E36" s="2" t="s">
        <v>60</v>
      </c>
      <c r="F36" s="2" t="s">
        <v>80</v>
      </c>
      <c r="G36" s="40" t="n">
        <v>4</v>
      </c>
      <c r="H36" s="40" t="n">
        <v>4</v>
      </c>
      <c r="I36" s="40" t="n">
        <v>5</v>
      </c>
      <c r="J36" s="40" t="n">
        <v>4</v>
      </c>
      <c r="K36" s="41" t="n">
        <f aca="false">SUM(G36:J36)/4</f>
        <v>4.25</v>
      </c>
      <c r="L36" s="42" t="n">
        <v>0</v>
      </c>
      <c r="M36" s="42" t="n">
        <v>0</v>
      </c>
      <c r="N36" s="42" t="n">
        <v>5</v>
      </c>
      <c r="O36" s="42" t="n">
        <v>4</v>
      </c>
      <c r="P36" s="41" t="n">
        <f aca="false">SUM(L36:O36)/4</f>
        <v>2.25</v>
      </c>
      <c r="Q36" s="43" t="n">
        <v>4</v>
      </c>
      <c r="R36" s="43" t="n">
        <v>4</v>
      </c>
      <c r="S36" s="43" t="n">
        <v>3</v>
      </c>
      <c r="T36" s="43" t="n">
        <v>0</v>
      </c>
      <c r="U36" s="41" t="n">
        <f aca="false">SUM(Q36:T36)/4</f>
        <v>2.75</v>
      </c>
      <c r="V36" s="44" t="n">
        <v>5</v>
      </c>
      <c r="W36" s="44" t="n">
        <v>4</v>
      </c>
      <c r="X36" s="44" t="n">
        <v>4</v>
      </c>
      <c r="Y36" s="44" t="n">
        <v>4</v>
      </c>
      <c r="Z36" s="41" t="n">
        <f aca="false">SUM(V36:Y36)/4</f>
        <v>4.25</v>
      </c>
      <c r="AA36" s="45" t="n">
        <v>2</v>
      </c>
      <c r="AB36" s="45" t="n">
        <v>4</v>
      </c>
      <c r="AC36" s="46" t="n">
        <v>2</v>
      </c>
      <c r="AD36" s="46" t="n">
        <v>2</v>
      </c>
      <c r="AE36" s="46" t="n">
        <v>2</v>
      </c>
      <c r="AF36" s="46" t="n">
        <v>3</v>
      </c>
      <c r="AG36" s="47" t="n">
        <v>2</v>
      </c>
      <c r="AH36" s="47" t="n">
        <v>5</v>
      </c>
      <c r="AI36" s="47" t="n">
        <v>2</v>
      </c>
      <c r="AJ36" s="47" t="n">
        <v>3</v>
      </c>
      <c r="AK36" s="48" t="n">
        <v>4</v>
      </c>
      <c r="AL36" s="48" t="n">
        <v>3</v>
      </c>
      <c r="AM36" s="48" t="n">
        <v>2</v>
      </c>
      <c r="AN36" s="48" t="n">
        <v>2</v>
      </c>
      <c r="AO36" s="49" t="n">
        <v>5</v>
      </c>
      <c r="AP36" s="49" t="n">
        <v>5</v>
      </c>
      <c r="AQ36" s="49" t="n">
        <v>4</v>
      </c>
      <c r="AR36" s="49" t="n">
        <v>4</v>
      </c>
      <c r="AS36" s="50" t="n">
        <v>4</v>
      </c>
      <c r="AT36" s="50" t="n">
        <v>4</v>
      </c>
      <c r="AU36" s="50" t="n">
        <v>3</v>
      </c>
      <c r="AV36" s="50" t="n">
        <v>0</v>
      </c>
      <c r="AW36" s="51" t="n">
        <v>4</v>
      </c>
      <c r="AX36" s="51" t="n">
        <v>0</v>
      </c>
      <c r="AY36" s="51" t="n">
        <v>5</v>
      </c>
      <c r="AZ36" s="51" t="n">
        <v>3</v>
      </c>
      <c r="BA36" s="52" t="n">
        <v>2</v>
      </c>
      <c r="BB36" s="52" t="n">
        <v>4</v>
      </c>
      <c r="BC36" s="52" t="n">
        <v>4</v>
      </c>
      <c r="BD36" s="52" t="n">
        <v>3</v>
      </c>
      <c r="BE36" s="2"/>
      <c r="BF36" s="2"/>
      <c r="BG36" s="2"/>
      <c r="BH36" s="2"/>
    </row>
    <row r="37" customFormat="false" ht="15" hidden="false" customHeight="false" outlineLevel="0" collapsed="false">
      <c r="A37" s="2" t="s">
        <v>168</v>
      </c>
      <c r="B37" s="2" t="s">
        <v>57</v>
      </c>
      <c r="C37" s="2" t="s">
        <v>71</v>
      </c>
      <c r="D37" s="2" t="s">
        <v>59</v>
      </c>
      <c r="E37" s="2" t="s">
        <v>73</v>
      </c>
      <c r="F37" s="2" t="s">
        <v>115</v>
      </c>
      <c r="G37" s="40" t="n">
        <v>2</v>
      </c>
      <c r="H37" s="40" t="n">
        <v>2</v>
      </c>
      <c r="I37" s="40" t="n">
        <v>2</v>
      </c>
      <c r="J37" s="40" t="n">
        <v>1</v>
      </c>
      <c r="K37" s="41" t="n">
        <f aca="false">SUM(G37:J37)/4</f>
        <v>1.75</v>
      </c>
      <c r="L37" s="42" t="n">
        <v>2</v>
      </c>
      <c r="M37" s="42" t="n">
        <v>2</v>
      </c>
      <c r="N37" s="42" t="n">
        <v>2</v>
      </c>
      <c r="O37" s="42" t="n">
        <v>5</v>
      </c>
      <c r="P37" s="41" t="n">
        <f aca="false">SUM(L37:O37)/4</f>
        <v>2.75</v>
      </c>
      <c r="Q37" s="43" t="n">
        <v>4</v>
      </c>
      <c r="R37" s="43" t="n">
        <v>4</v>
      </c>
      <c r="S37" s="43" t="n">
        <v>3</v>
      </c>
      <c r="T37" s="43" t="n">
        <v>2</v>
      </c>
      <c r="U37" s="41" t="n">
        <f aca="false">SUM(Q37:T37)/4</f>
        <v>3.25</v>
      </c>
      <c r="V37" s="44" t="n">
        <v>4</v>
      </c>
      <c r="W37" s="44" t="n">
        <v>4</v>
      </c>
      <c r="X37" s="44" t="n">
        <v>5</v>
      </c>
      <c r="Y37" s="44" t="n">
        <v>5</v>
      </c>
      <c r="Z37" s="41" t="n">
        <f aca="false">SUM(V37:Y37)/4</f>
        <v>4.5</v>
      </c>
      <c r="AA37" s="45" t="n">
        <v>5</v>
      </c>
      <c r="AB37" s="45" t="n">
        <v>4</v>
      </c>
      <c r="AC37" s="46" t="n">
        <v>1</v>
      </c>
      <c r="AD37" s="46" t="n">
        <v>3</v>
      </c>
      <c r="AE37" s="46" t="n">
        <v>2</v>
      </c>
      <c r="AF37" s="46" t="n">
        <v>4</v>
      </c>
      <c r="AG37" s="47" t="n">
        <v>2</v>
      </c>
      <c r="AH37" s="47" t="n">
        <v>4</v>
      </c>
      <c r="AI37" s="47" t="n">
        <v>3</v>
      </c>
      <c r="AJ37" s="47" t="n">
        <v>2</v>
      </c>
      <c r="AK37" s="48" t="n">
        <v>4</v>
      </c>
      <c r="AL37" s="48" t="n">
        <v>4</v>
      </c>
      <c r="AM37" s="48" t="n">
        <v>3</v>
      </c>
      <c r="AN37" s="48" t="n">
        <v>3</v>
      </c>
      <c r="AO37" s="49" t="n">
        <v>3</v>
      </c>
      <c r="AP37" s="49" t="n">
        <v>4</v>
      </c>
      <c r="AQ37" s="49" t="n">
        <v>3</v>
      </c>
      <c r="AR37" s="49" t="n">
        <v>4</v>
      </c>
      <c r="AS37" s="50" t="n">
        <v>4</v>
      </c>
      <c r="AT37" s="50" t="n">
        <v>4</v>
      </c>
      <c r="AU37" s="50" t="n">
        <v>4</v>
      </c>
      <c r="AV37" s="50" t="n">
        <v>4</v>
      </c>
      <c r="AW37" s="51" t="n">
        <v>4</v>
      </c>
      <c r="AX37" s="51" t="n">
        <v>4</v>
      </c>
      <c r="AY37" s="51" t="n">
        <v>3</v>
      </c>
      <c r="AZ37" s="51" t="n">
        <v>3</v>
      </c>
      <c r="BA37" s="52" t="n">
        <v>4</v>
      </c>
      <c r="BB37" s="52" t="n">
        <v>4</v>
      </c>
      <c r="BC37" s="52" t="n">
        <v>5</v>
      </c>
      <c r="BD37" s="52" t="n">
        <v>4</v>
      </c>
      <c r="BE37" s="2"/>
    </row>
    <row r="38" customFormat="false" ht="15" hidden="false" customHeight="false" outlineLevel="0" collapsed="false">
      <c r="A38" s="2" t="s">
        <v>169</v>
      </c>
      <c r="B38" s="2" t="s">
        <v>70</v>
      </c>
      <c r="C38" s="2" t="s">
        <v>58</v>
      </c>
      <c r="D38" s="2" t="s">
        <v>59</v>
      </c>
      <c r="E38" s="2" t="s">
        <v>60</v>
      </c>
      <c r="F38" s="2" t="s">
        <v>61</v>
      </c>
      <c r="G38" s="40" t="n">
        <v>2</v>
      </c>
      <c r="H38" s="40" t="n">
        <v>5</v>
      </c>
      <c r="I38" s="40" t="n">
        <v>5</v>
      </c>
      <c r="J38" s="40" t="n">
        <v>4</v>
      </c>
      <c r="K38" s="41" t="n">
        <f aca="false">SUM(G38:J38)/4</f>
        <v>4</v>
      </c>
      <c r="L38" s="42" t="n">
        <v>5</v>
      </c>
      <c r="M38" s="42" t="n">
        <v>4</v>
      </c>
      <c r="N38" s="42" t="n">
        <v>4</v>
      </c>
      <c r="O38" s="42" t="n">
        <v>5</v>
      </c>
      <c r="P38" s="41" t="n">
        <f aca="false">SUM(L38:O38)/4</f>
        <v>4.5</v>
      </c>
      <c r="Q38" s="43" t="n">
        <v>5</v>
      </c>
      <c r="R38" s="43" t="n">
        <v>4</v>
      </c>
      <c r="S38" s="43" t="n">
        <v>5</v>
      </c>
      <c r="T38" s="43" t="n">
        <v>5</v>
      </c>
      <c r="U38" s="41" t="n">
        <f aca="false">SUM(Q38:T38)/4</f>
        <v>4.75</v>
      </c>
      <c r="V38" s="44" t="n">
        <v>4</v>
      </c>
      <c r="W38" s="44" t="n">
        <v>4</v>
      </c>
      <c r="X38" s="44" t="n">
        <v>4</v>
      </c>
      <c r="Y38" s="44" t="n">
        <v>4</v>
      </c>
      <c r="Z38" s="41" t="n">
        <f aca="false">SUM(V38:Y38)/4</f>
        <v>4</v>
      </c>
      <c r="AA38" s="45" t="n">
        <v>2</v>
      </c>
      <c r="AB38" s="45" t="n">
        <v>4</v>
      </c>
      <c r="AC38" s="46" t="n">
        <v>3</v>
      </c>
      <c r="AD38" s="46" t="n">
        <v>2</v>
      </c>
      <c r="AE38" s="46" t="n">
        <v>2</v>
      </c>
      <c r="AF38" s="46" t="n">
        <v>3</v>
      </c>
      <c r="AG38" s="47" t="n">
        <v>3</v>
      </c>
      <c r="AH38" s="47" t="n">
        <v>4</v>
      </c>
      <c r="AI38" s="47" t="n">
        <v>4</v>
      </c>
      <c r="AJ38" s="47" t="n">
        <v>1</v>
      </c>
      <c r="AK38" s="48" t="n">
        <v>2</v>
      </c>
      <c r="AL38" s="48" t="n">
        <v>2</v>
      </c>
      <c r="AM38" s="48" t="n">
        <v>2</v>
      </c>
      <c r="AN38" s="48" t="n">
        <v>2</v>
      </c>
      <c r="AO38" s="49" t="n">
        <v>4</v>
      </c>
      <c r="AP38" s="49" t="n">
        <v>4</v>
      </c>
      <c r="AQ38" s="49" t="n">
        <v>2</v>
      </c>
      <c r="AR38" s="49" t="n">
        <v>4</v>
      </c>
      <c r="AS38" s="50" t="n">
        <v>4</v>
      </c>
      <c r="AT38" s="50" t="n">
        <v>3</v>
      </c>
      <c r="AU38" s="50" t="n">
        <v>2</v>
      </c>
      <c r="AV38" s="50" t="n">
        <v>5</v>
      </c>
      <c r="AW38" s="51" t="n">
        <v>5</v>
      </c>
      <c r="AX38" s="51" t="n">
        <v>4</v>
      </c>
      <c r="AY38" s="51" t="n">
        <v>4</v>
      </c>
      <c r="AZ38" s="51" t="n">
        <v>3</v>
      </c>
      <c r="BA38" s="52" t="n">
        <v>2</v>
      </c>
      <c r="BB38" s="52" t="n">
        <v>4</v>
      </c>
      <c r="BC38" s="52" t="n">
        <v>4</v>
      </c>
      <c r="BD38" s="52" t="n">
        <v>4</v>
      </c>
      <c r="BE38" s="2"/>
      <c r="BF38" s="2"/>
      <c r="BG38" s="2"/>
    </row>
    <row r="39" customFormat="false" ht="15" hidden="false" customHeight="false" outlineLevel="0" collapsed="false">
      <c r="A39" s="2" t="s">
        <v>172</v>
      </c>
      <c r="B39" s="2" t="s">
        <v>105</v>
      </c>
      <c r="C39" s="2" t="s">
        <v>58</v>
      </c>
      <c r="D39" s="2" t="s">
        <v>72</v>
      </c>
      <c r="E39" s="2" t="s">
        <v>73</v>
      </c>
      <c r="F39" s="2" t="s">
        <v>74</v>
      </c>
      <c r="G39" s="40" t="n">
        <v>5</v>
      </c>
      <c r="H39" s="40" t="n">
        <v>3</v>
      </c>
      <c r="I39" s="40" t="n">
        <v>4</v>
      </c>
      <c r="J39" s="40" t="n">
        <v>5</v>
      </c>
      <c r="K39" s="41" t="n">
        <f aca="false">SUM(G39:J39)/4</f>
        <v>4.25</v>
      </c>
      <c r="L39" s="42" t="n">
        <v>3</v>
      </c>
      <c r="M39" s="42" t="n">
        <v>2</v>
      </c>
      <c r="N39" s="42" t="n">
        <v>2</v>
      </c>
      <c r="O39" s="42" t="n">
        <v>4</v>
      </c>
      <c r="P39" s="41" t="n">
        <f aca="false">SUM(L39:O39)/4</f>
        <v>2.75</v>
      </c>
      <c r="Q39" s="43" t="n">
        <v>5</v>
      </c>
      <c r="R39" s="43" t="n">
        <v>5</v>
      </c>
      <c r="S39" s="43" t="n">
        <v>2</v>
      </c>
      <c r="T39" s="43" t="n">
        <v>1</v>
      </c>
      <c r="U39" s="41" t="n">
        <f aca="false">SUM(Q39:T39)/4</f>
        <v>3.25</v>
      </c>
      <c r="V39" s="44" t="n">
        <v>4</v>
      </c>
      <c r="W39" s="44" t="n">
        <v>2</v>
      </c>
      <c r="X39" s="44" t="n">
        <v>4</v>
      </c>
      <c r="Y39" s="44" t="n">
        <v>4</v>
      </c>
      <c r="Z39" s="41" t="n">
        <f aca="false">SUM(V39:Y39)/4</f>
        <v>3.5</v>
      </c>
      <c r="AA39" s="45" t="n">
        <v>3</v>
      </c>
      <c r="AB39" s="45" t="n">
        <v>5</v>
      </c>
      <c r="AC39" s="46" t="n">
        <v>1</v>
      </c>
      <c r="AD39" s="46" t="n">
        <v>3</v>
      </c>
      <c r="AE39" s="46" t="n">
        <v>1</v>
      </c>
      <c r="AF39" s="46" t="n">
        <v>5</v>
      </c>
      <c r="AG39" s="47" t="n">
        <v>4</v>
      </c>
      <c r="AH39" s="47" t="n">
        <v>4</v>
      </c>
      <c r="AI39" s="47" t="n">
        <v>1</v>
      </c>
      <c r="AJ39" s="47" t="n">
        <v>1</v>
      </c>
      <c r="AK39" s="48" t="n">
        <v>5</v>
      </c>
      <c r="AL39" s="48" t="n">
        <v>1</v>
      </c>
      <c r="AM39" s="48" t="n">
        <v>2</v>
      </c>
      <c r="AN39" s="48" t="n">
        <v>2</v>
      </c>
      <c r="AO39" s="49" t="n">
        <v>2</v>
      </c>
      <c r="AP39" s="49" t="n">
        <v>3</v>
      </c>
      <c r="AQ39" s="49" t="n">
        <v>4</v>
      </c>
      <c r="AR39" s="49" t="n">
        <v>4</v>
      </c>
      <c r="AS39" s="50" t="n">
        <v>5</v>
      </c>
      <c r="AT39" s="50" t="n">
        <v>5</v>
      </c>
      <c r="AU39" s="50" t="n">
        <v>4</v>
      </c>
      <c r="AV39" s="50" t="n">
        <v>5</v>
      </c>
      <c r="AW39" s="51" t="n">
        <v>5</v>
      </c>
      <c r="AX39" s="51" t="n">
        <v>4</v>
      </c>
      <c r="AY39" s="51" t="n">
        <v>3</v>
      </c>
      <c r="AZ39" s="51" t="n">
        <v>2</v>
      </c>
      <c r="BA39" s="52" t="n">
        <v>2</v>
      </c>
      <c r="BB39" s="52" t="n">
        <v>4</v>
      </c>
      <c r="BC39" s="52" t="n">
        <v>5</v>
      </c>
      <c r="BD39" s="52" t="n">
        <v>5</v>
      </c>
      <c r="BE39" s="2"/>
      <c r="BF39" s="2"/>
      <c r="BG39" s="3"/>
      <c r="BH39" s="2"/>
    </row>
    <row r="40" customFormat="false" ht="15" hidden="false" customHeight="false" outlineLevel="0" collapsed="false">
      <c r="A40" s="2" t="s">
        <v>176</v>
      </c>
      <c r="B40" s="2" t="s">
        <v>138</v>
      </c>
      <c r="C40" s="2" t="s">
        <v>71</v>
      </c>
      <c r="D40" s="2" t="s">
        <v>72</v>
      </c>
      <c r="E40" s="2" t="s">
        <v>73</v>
      </c>
      <c r="F40" s="2" t="s">
        <v>96</v>
      </c>
      <c r="G40" s="40" t="n">
        <v>2</v>
      </c>
      <c r="H40" s="40" t="n">
        <v>1</v>
      </c>
      <c r="I40" s="40" t="n">
        <v>1</v>
      </c>
      <c r="J40" s="40" t="n">
        <v>3</v>
      </c>
      <c r="K40" s="41" t="n">
        <f aca="false">SUM(G40:J40)/4</f>
        <v>1.75</v>
      </c>
      <c r="L40" s="42" t="n">
        <v>1</v>
      </c>
      <c r="M40" s="42" t="n">
        <v>2</v>
      </c>
      <c r="N40" s="42" t="n">
        <v>3</v>
      </c>
      <c r="O40" s="42" t="n">
        <v>4</v>
      </c>
      <c r="P40" s="41" t="n">
        <f aca="false">SUM(L40:O40)/4</f>
        <v>2.5</v>
      </c>
      <c r="Q40" s="43" t="n">
        <v>5</v>
      </c>
      <c r="R40" s="43" t="n">
        <v>4</v>
      </c>
      <c r="S40" s="43" t="n">
        <v>3</v>
      </c>
      <c r="T40" s="43" t="n">
        <v>2</v>
      </c>
      <c r="U40" s="41" t="n">
        <f aca="false">SUM(Q40:T40)/4</f>
        <v>3.5</v>
      </c>
      <c r="V40" s="44" t="n">
        <v>4</v>
      </c>
      <c r="W40" s="44" t="n">
        <v>3</v>
      </c>
      <c r="X40" s="44" t="n">
        <v>5</v>
      </c>
      <c r="Y40" s="44" t="n">
        <v>4</v>
      </c>
      <c r="Z40" s="41" t="n">
        <f aca="false">SUM(V40:Y40)/4</f>
        <v>4</v>
      </c>
      <c r="AA40" s="45" t="n">
        <v>4</v>
      </c>
      <c r="AB40" s="45" t="n">
        <v>4</v>
      </c>
      <c r="AC40" s="46" t="n">
        <v>1</v>
      </c>
      <c r="AD40" s="46" t="n">
        <v>2</v>
      </c>
      <c r="AE40" s="46" t="n">
        <v>3</v>
      </c>
      <c r="AF40" s="46" t="n">
        <v>5</v>
      </c>
      <c r="AG40" s="47" t="n">
        <v>2</v>
      </c>
      <c r="AH40" s="47" t="n">
        <v>3</v>
      </c>
      <c r="AI40" s="47" t="n">
        <v>3</v>
      </c>
      <c r="AJ40" s="47" t="n">
        <v>2</v>
      </c>
      <c r="AK40" s="48" t="n">
        <v>5</v>
      </c>
      <c r="AL40" s="48" t="n">
        <v>3</v>
      </c>
      <c r="AM40" s="48" t="n">
        <v>4</v>
      </c>
      <c r="AN40" s="48" t="n">
        <v>2</v>
      </c>
      <c r="AO40" s="49" t="n">
        <v>2</v>
      </c>
      <c r="AP40" s="49" t="n">
        <v>4</v>
      </c>
      <c r="AQ40" s="49" t="n">
        <v>4</v>
      </c>
      <c r="AR40" s="49" t="n">
        <v>4</v>
      </c>
      <c r="AS40" s="50" t="n">
        <v>5</v>
      </c>
      <c r="AT40" s="50" t="n">
        <v>5</v>
      </c>
      <c r="AU40" s="50" t="n">
        <v>4</v>
      </c>
      <c r="AV40" s="50" t="n">
        <v>5</v>
      </c>
      <c r="AW40" s="51" t="n">
        <v>5</v>
      </c>
      <c r="AX40" s="51" t="n">
        <v>5</v>
      </c>
      <c r="AY40" s="51" t="n">
        <v>5</v>
      </c>
      <c r="AZ40" s="51" t="n">
        <v>5</v>
      </c>
      <c r="BA40" s="52" t="n">
        <v>3</v>
      </c>
      <c r="BB40" s="52" t="n">
        <v>4</v>
      </c>
      <c r="BC40" s="52" t="n">
        <v>4</v>
      </c>
      <c r="BD40" s="52" t="n">
        <v>5</v>
      </c>
      <c r="BE40" s="2"/>
    </row>
    <row r="41" customFormat="false" ht="15" hidden="false" customHeight="false" outlineLevel="0" collapsed="false">
      <c r="A41" s="2" t="s">
        <v>177</v>
      </c>
      <c r="B41" s="2" t="s">
        <v>99</v>
      </c>
      <c r="C41" s="2" t="s">
        <v>58</v>
      </c>
      <c r="D41" s="2" t="s">
        <v>59</v>
      </c>
      <c r="E41" s="2" t="s">
        <v>73</v>
      </c>
      <c r="F41" s="2" t="s">
        <v>80</v>
      </c>
      <c r="G41" s="40" t="n">
        <v>3</v>
      </c>
      <c r="H41" s="40" t="n">
        <v>2</v>
      </c>
      <c r="I41" s="40" t="n">
        <v>2</v>
      </c>
      <c r="J41" s="40" t="n">
        <v>4</v>
      </c>
      <c r="K41" s="41" t="n">
        <f aca="false">SUM(G41:J41)/4</f>
        <v>2.75</v>
      </c>
      <c r="L41" s="42" t="n">
        <v>4</v>
      </c>
      <c r="M41" s="42" t="n">
        <v>3</v>
      </c>
      <c r="N41" s="42" t="n">
        <v>3</v>
      </c>
      <c r="O41" s="42" t="n">
        <v>4</v>
      </c>
      <c r="P41" s="41" t="n">
        <f aca="false">SUM(L41:O41)/4</f>
        <v>3.5</v>
      </c>
      <c r="Q41" s="43" t="n">
        <v>4</v>
      </c>
      <c r="R41" s="43" t="n">
        <v>4</v>
      </c>
      <c r="S41" s="43" t="n">
        <v>2</v>
      </c>
      <c r="T41" s="43" t="n">
        <v>2</v>
      </c>
      <c r="U41" s="41" t="n">
        <f aca="false">SUM(Q41:T41)/4</f>
        <v>3</v>
      </c>
      <c r="V41" s="44" t="n">
        <v>5</v>
      </c>
      <c r="W41" s="44" t="n">
        <v>3</v>
      </c>
      <c r="X41" s="44" t="n">
        <v>4</v>
      </c>
      <c r="Y41" s="44" t="n">
        <v>4</v>
      </c>
      <c r="Z41" s="41" t="n">
        <f aca="false">SUM(V41:Y41)/4</f>
        <v>4</v>
      </c>
      <c r="AA41" s="45" t="n">
        <v>2</v>
      </c>
      <c r="AB41" s="45" t="n">
        <v>4</v>
      </c>
      <c r="AC41" s="46" t="n">
        <v>2</v>
      </c>
      <c r="AD41" s="46" t="n">
        <v>3</v>
      </c>
      <c r="AE41" s="46" t="n">
        <v>4</v>
      </c>
      <c r="AF41" s="46" t="n">
        <v>4</v>
      </c>
      <c r="AG41" s="47" t="n">
        <v>4</v>
      </c>
      <c r="AH41" s="47" t="n">
        <v>4</v>
      </c>
      <c r="AI41" s="47" t="n">
        <v>3</v>
      </c>
      <c r="AJ41" s="47" t="n">
        <v>3</v>
      </c>
      <c r="AK41" s="48" t="n">
        <v>4</v>
      </c>
      <c r="AL41" s="48" t="n">
        <v>1</v>
      </c>
      <c r="AM41" s="48" t="n">
        <v>2</v>
      </c>
      <c r="AN41" s="48" t="n">
        <v>1</v>
      </c>
      <c r="AO41" s="49" t="n">
        <v>4</v>
      </c>
      <c r="AP41" s="49" t="n">
        <v>4</v>
      </c>
      <c r="AQ41" s="49" t="n">
        <v>4</v>
      </c>
      <c r="AR41" s="49" t="n">
        <v>2</v>
      </c>
      <c r="AS41" s="50" t="n">
        <v>4</v>
      </c>
      <c r="AT41" s="50" t="n">
        <v>3</v>
      </c>
      <c r="AU41" s="50" t="n">
        <v>4</v>
      </c>
      <c r="AV41" s="50" t="n">
        <v>4</v>
      </c>
      <c r="AW41" s="51" t="n">
        <v>4</v>
      </c>
      <c r="AX41" s="51" t="n">
        <v>4</v>
      </c>
      <c r="AY41" s="51" t="n">
        <v>2</v>
      </c>
      <c r="AZ41" s="51" t="n">
        <v>4</v>
      </c>
      <c r="BA41" s="52" t="n">
        <v>2</v>
      </c>
      <c r="BB41" s="52" t="n">
        <v>4</v>
      </c>
      <c r="BC41" s="52" t="n">
        <v>4</v>
      </c>
      <c r="BD41" s="52" t="n">
        <v>4</v>
      </c>
      <c r="BE41" s="2"/>
      <c r="BF41" s="3"/>
      <c r="BG41" s="2"/>
    </row>
    <row r="42" customFormat="false" ht="15" hidden="false" customHeight="false" outlineLevel="0" collapsed="false">
      <c r="A42" s="2" t="s">
        <v>180</v>
      </c>
      <c r="F42" s="2" t="s">
        <v>87</v>
      </c>
      <c r="G42" s="40" t="n">
        <v>4</v>
      </c>
      <c r="H42" s="40" t="n">
        <v>2</v>
      </c>
      <c r="I42" s="40" t="n">
        <v>2</v>
      </c>
      <c r="J42" s="40" t="n">
        <v>2</v>
      </c>
      <c r="K42" s="41" t="n">
        <f aca="false">SUM(G42:J42)/4</f>
        <v>2.5</v>
      </c>
      <c r="L42" s="42" t="n">
        <v>1</v>
      </c>
      <c r="M42" s="42" t="n">
        <v>2</v>
      </c>
      <c r="N42" s="42" t="n">
        <v>1</v>
      </c>
      <c r="O42" s="42" t="n">
        <v>5</v>
      </c>
      <c r="P42" s="41" t="n">
        <f aca="false">SUM(L42:O42)/4</f>
        <v>2.25</v>
      </c>
      <c r="Q42" s="43" t="n">
        <v>5</v>
      </c>
      <c r="R42" s="43" t="n">
        <v>4</v>
      </c>
      <c r="S42" s="43" t="n">
        <v>4</v>
      </c>
      <c r="T42" s="43" t="n">
        <v>2</v>
      </c>
      <c r="U42" s="41" t="n">
        <f aca="false">SUM(Q42:T42)/4</f>
        <v>3.75</v>
      </c>
      <c r="V42" s="44" t="n">
        <v>4</v>
      </c>
      <c r="W42" s="44" t="n">
        <v>4</v>
      </c>
      <c r="X42" s="44" t="n">
        <v>4</v>
      </c>
      <c r="Y42" s="44" t="n">
        <v>4</v>
      </c>
      <c r="Z42" s="41" t="n">
        <f aca="false">SUM(V42:Y42)/4</f>
        <v>4</v>
      </c>
      <c r="AA42" s="45" t="n">
        <v>5</v>
      </c>
      <c r="AB42" s="45" t="n">
        <v>5</v>
      </c>
      <c r="AC42" s="46" t="n">
        <v>1</v>
      </c>
      <c r="AD42" s="46" t="n">
        <v>2</v>
      </c>
      <c r="AE42" s="46" t="n">
        <v>4</v>
      </c>
      <c r="AF42" s="46" t="n">
        <v>5</v>
      </c>
      <c r="AG42" s="47" t="n">
        <v>2</v>
      </c>
      <c r="AH42" s="47" t="n">
        <v>4</v>
      </c>
      <c r="AI42" s="47" t="n">
        <v>5</v>
      </c>
      <c r="AJ42" s="47" t="n">
        <v>1</v>
      </c>
      <c r="AK42" s="48" t="n">
        <v>4</v>
      </c>
      <c r="AL42" s="48" t="n">
        <v>1</v>
      </c>
      <c r="AM42" s="48" t="n">
        <v>4</v>
      </c>
      <c r="AN42" s="48" t="n">
        <v>5</v>
      </c>
      <c r="AO42" s="49" t="n">
        <v>4</v>
      </c>
      <c r="AP42" s="49" t="n">
        <v>5</v>
      </c>
      <c r="AQ42" s="49" t="n">
        <v>5</v>
      </c>
      <c r="AR42" s="49" t="n">
        <v>5</v>
      </c>
      <c r="AS42" s="50" t="n">
        <v>5</v>
      </c>
      <c r="AT42" s="50" t="n">
        <v>4</v>
      </c>
      <c r="AU42" s="50" t="n">
        <v>2</v>
      </c>
      <c r="AV42" s="50" t="n">
        <v>5</v>
      </c>
      <c r="AW42" s="51" t="n">
        <v>5</v>
      </c>
      <c r="AX42" s="51" t="n">
        <v>5</v>
      </c>
      <c r="AY42" s="51" t="n">
        <v>3</v>
      </c>
      <c r="AZ42" s="51" t="n">
        <v>2</v>
      </c>
      <c r="BA42" s="52" t="n">
        <v>1</v>
      </c>
      <c r="BB42" s="52" t="n">
        <v>5</v>
      </c>
      <c r="BC42" s="52" t="n">
        <v>5</v>
      </c>
      <c r="BD42" s="52" t="n">
        <v>4</v>
      </c>
      <c r="BE42" s="2"/>
      <c r="BG42" s="2"/>
    </row>
    <row r="43" customFormat="false" ht="15" hidden="false" customHeight="false" outlineLevel="0" collapsed="false">
      <c r="A43" s="2" t="s">
        <v>182</v>
      </c>
      <c r="B43" s="2" t="s">
        <v>105</v>
      </c>
      <c r="C43" s="2" t="s">
        <v>71</v>
      </c>
      <c r="D43" s="2" t="s">
        <v>72</v>
      </c>
      <c r="E43" s="2" t="s">
        <v>73</v>
      </c>
      <c r="F43" s="2" t="s">
        <v>83</v>
      </c>
      <c r="G43" s="40" t="n">
        <v>4</v>
      </c>
      <c r="H43" s="40" t="n">
        <v>2</v>
      </c>
      <c r="I43" s="40" t="n">
        <v>2</v>
      </c>
      <c r="J43" s="40" t="n">
        <v>3</v>
      </c>
      <c r="K43" s="41" t="n">
        <f aca="false">SUM(G43:J43)/4</f>
        <v>2.75</v>
      </c>
      <c r="L43" s="42" t="n">
        <v>3</v>
      </c>
      <c r="M43" s="42" t="n">
        <v>4</v>
      </c>
      <c r="N43" s="42" t="n">
        <v>2</v>
      </c>
      <c r="O43" s="42" t="n">
        <v>4</v>
      </c>
      <c r="P43" s="41" t="n">
        <f aca="false">SUM(L43:O43)/4</f>
        <v>3.25</v>
      </c>
      <c r="Q43" s="43" t="n">
        <v>4</v>
      </c>
      <c r="R43" s="43" t="n">
        <v>4</v>
      </c>
      <c r="S43" s="43" t="n">
        <v>5</v>
      </c>
      <c r="T43" s="43" t="n">
        <v>1</v>
      </c>
      <c r="U43" s="41" t="n">
        <f aca="false">SUM(Q43:T43)/4</f>
        <v>3.5</v>
      </c>
      <c r="V43" s="44" t="n">
        <v>4</v>
      </c>
      <c r="W43" s="44" t="n">
        <v>3</v>
      </c>
      <c r="X43" s="44" t="n">
        <v>4</v>
      </c>
      <c r="Y43" s="44" t="n">
        <v>4</v>
      </c>
      <c r="Z43" s="41" t="n">
        <f aca="false">SUM(V43:Y43)/4</f>
        <v>3.75</v>
      </c>
      <c r="AA43" s="45" t="n">
        <v>3</v>
      </c>
      <c r="AB43" s="45" t="n">
        <v>4</v>
      </c>
      <c r="AC43" s="46" t="n">
        <v>1</v>
      </c>
      <c r="AD43" s="46" t="n">
        <v>2</v>
      </c>
      <c r="AE43" s="46" t="n">
        <v>2</v>
      </c>
      <c r="AF43" s="46" t="n">
        <v>5</v>
      </c>
      <c r="AG43" s="47" t="n">
        <v>3</v>
      </c>
      <c r="AH43" s="47" t="n">
        <v>3</v>
      </c>
      <c r="AI43" s="47" t="n">
        <v>4</v>
      </c>
      <c r="AJ43" s="47" t="n">
        <v>2</v>
      </c>
      <c r="AK43" s="48" t="n">
        <v>4</v>
      </c>
      <c r="AL43" s="48" t="n">
        <v>3</v>
      </c>
      <c r="AM43" s="48" t="n">
        <v>4</v>
      </c>
      <c r="AN43" s="48" t="n">
        <v>4</v>
      </c>
      <c r="AO43" s="49" t="n">
        <v>4</v>
      </c>
      <c r="AP43" s="49" t="n">
        <v>4</v>
      </c>
      <c r="AQ43" s="49" t="n">
        <v>3</v>
      </c>
      <c r="AR43" s="49" t="n">
        <v>3</v>
      </c>
      <c r="AS43" s="50" t="n">
        <v>4</v>
      </c>
      <c r="AT43" s="50" t="n">
        <v>0</v>
      </c>
      <c r="AU43" s="50" t="n">
        <v>2</v>
      </c>
      <c r="AV43" s="50" t="n">
        <v>4</v>
      </c>
      <c r="AW43" s="51" t="n">
        <v>3</v>
      </c>
      <c r="AX43" s="51" t="n">
        <v>3</v>
      </c>
      <c r="AY43" s="51" t="n">
        <v>3</v>
      </c>
      <c r="AZ43" s="51" t="n">
        <v>0</v>
      </c>
      <c r="BA43" s="52" t="n">
        <v>4</v>
      </c>
      <c r="BB43" s="52" t="n">
        <v>3</v>
      </c>
      <c r="BC43" s="52" t="n">
        <v>4</v>
      </c>
      <c r="BD43" s="52" t="n">
        <v>5</v>
      </c>
      <c r="BE43" s="2"/>
    </row>
    <row r="44" customFormat="false" ht="15" hidden="false" customHeight="false" outlineLevel="0" collapsed="false">
      <c r="A44" s="2" t="s">
        <v>183</v>
      </c>
      <c r="B44" s="2" t="s">
        <v>95</v>
      </c>
      <c r="C44" s="2" t="s">
        <v>58</v>
      </c>
      <c r="D44" s="2" t="s">
        <v>59</v>
      </c>
      <c r="E44" s="2" t="s">
        <v>110</v>
      </c>
      <c r="F44" s="2" t="s">
        <v>61</v>
      </c>
      <c r="G44" s="40" t="n">
        <v>3</v>
      </c>
      <c r="H44" s="40" t="n">
        <v>4</v>
      </c>
      <c r="I44" s="40" t="n">
        <v>4</v>
      </c>
      <c r="J44" s="40" t="n">
        <v>5</v>
      </c>
      <c r="K44" s="41" t="n">
        <f aca="false">SUM(G44:J44)/4</f>
        <v>4</v>
      </c>
      <c r="L44" s="42" t="n">
        <v>5</v>
      </c>
      <c r="M44" s="42" t="n">
        <v>2</v>
      </c>
      <c r="N44" s="42" t="n">
        <v>4</v>
      </c>
      <c r="O44" s="42" t="n">
        <v>5</v>
      </c>
      <c r="P44" s="41" t="n">
        <f aca="false">SUM(L44:O44)/4</f>
        <v>4</v>
      </c>
      <c r="Q44" s="43" t="n">
        <v>3</v>
      </c>
      <c r="R44" s="43" t="n">
        <v>4</v>
      </c>
      <c r="S44" s="43" t="n">
        <v>1</v>
      </c>
      <c r="T44" s="43" t="n">
        <v>3</v>
      </c>
      <c r="U44" s="41" t="n">
        <f aca="false">SUM(Q44:T44)/4</f>
        <v>2.75</v>
      </c>
      <c r="V44" s="44" t="n">
        <v>4</v>
      </c>
      <c r="W44" s="44" t="n">
        <v>3</v>
      </c>
      <c r="X44" s="44" t="n">
        <v>4</v>
      </c>
      <c r="Y44" s="44" t="n">
        <v>5</v>
      </c>
      <c r="Z44" s="41" t="n">
        <f aca="false">SUM(V44:Y44)/4</f>
        <v>4</v>
      </c>
      <c r="AA44" s="45" t="n">
        <v>4</v>
      </c>
      <c r="AB44" s="45" t="n">
        <v>4</v>
      </c>
      <c r="AC44" s="46" t="n">
        <v>2</v>
      </c>
      <c r="AD44" s="46" t="n">
        <v>1</v>
      </c>
      <c r="AE44" s="46" t="n">
        <v>5</v>
      </c>
      <c r="AF44" s="46" t="n">
        <v>4</v>
      </c>
      <c r="AG44" s="47" t="n">
        <v>1</v>
      </c>
      <c r="AH44" s="47" t="n">
        <v>5</v>
      </c>
      <c r="AI44" s="47" t="n">
        <v>1</v>
      </c>
      <c r="AJ44" s="47" t="n">
        <v>3</v>
      </c>
      <c r="AK44" s="48" t="n">
        <v>5</v>
      </c>
      <c r="AL44" s="48" t="n">
        <v>5</v>
      </c>
      <c r="AM44" s="48" t="n">
        <v>3</v>
      </c>
      <c r="AN44" s="48" t="n">
        <v>1</v>
      </c>
      <c r="AO44" s="49" t="n">
        <v>4</v>
      </c>
      <c r="AP44" s="49" t="n">
        <v>5</v>
      </c>
      <c r="AQ44" s="49" t="n">
        <v>4</v>
      </c>
      <c r="AR44" s="49" t="n">
        <v>4</v>
      </c>
      <c r="AS44" s="50" t="n">
        <v>5</v>
      </c>
      <c r="AT44" s="50" t="n">
        <v>5</v>
      </c>
      <c r="AU44" s="50" t="n">
        <v>4</v>
      </c>
      <c r="AV44" s="50" t="n">
        <v>5</v>
      </c>
      <c r="AW44" s="51" t="n">
        <v>5</v>
      </c>
      <c r="AX44" s="51" t="n">
        <v>5</v>
      </c>
      <c r="AY44" s="51" t="n">
        <v>3</v>
      </c>
      <c r="AZ44" s="51" t="n">
        <v>4</v>
      </c>
      <c r="BA44" s="52" t="n">
        <v>2</v>
      </c>
      <c r="BB44" s="52" t="n">
        <v>4</v>
      </c>
      <c r="BC44" s="52" t="n">
        <v>4</v>
      </c>
      <c r="BD44" s="52" t="n">
        <v>4</v>
      </c>
      <c r="BE44" s="2"/>
    </row>
    <row r="45" customFormat="false" ht="15" hidden="false" customHeight="false" outlineLevel="0" collapsed="false">
      <c r="A45" s="2" t="s">
        <v>184</v>
      </c>
      <c r="B45" s="2" t="s">
        <v>149</v>
      </c>
      <c r="C45" s="2" t="s">
        <v>71</v>
      </c>
      <c r="D45" s="2" t="s">
        <v>72</v>
      </c>
      <c r="E45" s="2" t="s">
        <v>73</v>
      </c>
      <c r="F45" s="2" t="s">
        <v>115</v>
      </c>
      <c r="G45" s="40" t="n">
        <v>2</v>
      </c>
      <c r="H45" s="40" t="n">
        <v>1</v>
      </c>
      <c r="I45" s="40" t="n">
        <v>3</v>
      </c>
      <c r="J45" s="40" t="n">
        <v>2</v>
      </c>
      <c r="K45" s="41" t="n">
        <f aca="false">SUM(G45:J45)/4</f>
        <v>2</v>
      </c>
      <c r="L45" s="42" t="n">
        <v>1</v>
      </c>
      <c r="M45" s="42" t="n">
        <v>4</v>
      </c>
      <c r="N45" s="42" t="n">
        <v>2</v>
      </c>
      <c r="O45" s="42" t="n">
        <v>5</v>
      </c>
      <c r="P45" s="41" t="n">
        <f aca="false">SUM(L45:O45)/4</f>
        <v>3</v>
      </c>
      <c r="Q45" s="43" t="n">
        <v>5</v>
      </c>
      <c r="R45" s="43" t="n">
        <v>4</v>
      </c>
      <c r="S45" s="43" t="n">
        <v>5</v>
      </c>
      <c r="T45" s="43" t="n">
        <v>3</v>
      </c>
      <c r="U45" s="41" t="n">
        <f aca="false">SUM(Q45:T45)/4</f>
        <v>4.25</v>
      </c>
      <c r="V45" s="44" t="n">
        <v>5</v>
      </c>
      <c r="W45" s="44" t="n">
        <v>5</v>
      </c>
      <c r="X45" s="44" t="n">
        <v>5</v>
      </c>
      <c r="Y45" s="44" t="n">
        <v>5</v>
      </c>
      <c r="Z45" s="41" t="n">
        <f aca="false">SUM(V45:Y45)/4</f>
        <v>5</v>
      </c>
      <c r="AA45" s="45" t="n">
        <v>1</v>
      </c>
      <c r="AB45" s="45" t="n">
        <v>4</v>
      </c>
      <c r="AC45" s="46" t="n">
        <v>1</v>
      </c>
      <c r="AD45" s="46" t="n">
        <v>2</v>
      </c>
      <c r="AE45" s="46" t="n">
        <v>1</v>
      </c>
      <c r="AF45" s="46" t="n">
        <v>3</v>
      </c>
      <c r="AG45" s="47" t="n">
        <v>1</v>
      </c>
      <c r="AH45" s="47" t="n">
        <v>3</v>
      </c>
      <c r="AI45" s="47" t="n">
        <v>3</v>
      </c>
      <c r="AJ45" s="47" t="n">
        <v>1</v>
      </c>
      <c r="AK45" s="48" t="n">
        <v>4</v>
      </c>
      <c r="AL45" s="48" t="n">
        <v>4</v>
      </c>
      <c r="AM45" s="48" t="n">
        <v>4</v>
      </c>
      <c r="AN45" s="48" t="n">
        <v>1</v>
      </c>
      <c r="AO45" s="49" t="n">
        <v>1</v>
      </c>
      <c r="AP45" s="49" t="n">
        <v>4</v>
      </c>
      <c r="AQ45" s="49" t="n">
        <v>5</v>
      </c>
      <c r="AR45" s="49" t="n">
        <v>5</v>
      </c>
      <c r="AS45" s="50" t="n">
        <v>5</v>
      </c>
      <c r="AT45" s="50" t="n">
        <v>5</v>
      </c>
      <c r="AU45" s="50" t="n">
        <v>0</v>
      </c>
      <c r="AV45" s="50" t="n">
        <v>5</v>
      </c>
      <c r="AW45" s="51" t="n">
        <v>5</v>
      </c>
      <c r="AX45" s="51" t="n">
        <v>5</v>
      </c>
      <c r="AY45" s="51" t="n">
        <v>4</v>
      </c>
      <c r="AZ45" s="51" t="n">
        <v>3</v>
      </c>
      <c r="BA45" s="52" t="n">
        <v>5</v>
      </c>
      <c r="BB45" s="52" t="n">
        <v>3</v>
      </c>
      <c r="BC45" s="52" t="n">
        <v>5</v>
      </c>
      <c r="BD45" s="52" t="n">
        <v>5</v>
      </c>
      <c r="BE45" s="2"/>
      <c r="BF45" s="3"/>
      <c r="BG45" s="3"/>
    </row>
    <row r="46" customFormat="false" ht="15" hidden="false" customHeight="false" outlineLevel="0" collapsed="false">
      <c r="A46" s="2" t="s">
        <v>187</v>
      </c>
      <c r="B46" s="2" t="s">
        <v>89</v>
      </c>
      <c r="C46" s="2" t="s">
        <v>58</v>
      </c>
      <c r="D46" s="2" t="s">
        <v>59</v>
      </c>
      <c r="E46" s="2" t="s">
        <v>188</v>
      </c>
      <c r="F46" s="2" t="s">
        <v>115</v>
      </c>
      <c r="G46" s="40" t="n">
        <v>1</v>
      </c>
      <c r="H46" s="40" t="n">
        <v>2</v>
      </c>
      <c r="I46" s="40" t="n">
        <v>3</v>
      </c>
      <c r="J46" s="40" t="n">
        <v>4</v>
      </c>
      <c r="K46" s="41" t="n">
        <f aca="false">SUM(G46:J46)/4</f>
        <v>2.5</v>
      </c>
      <c r="L46" s="42" t="n">
        <v>3</v>
      </c>
      <c r="M46" s="42" t="n">
        <v>4</v>
      </c>
      <c r="N46" s="42" t="n">
        <v>2</v>
      </c>
      <c r="O46" s="42" t="n">
        <v>4</v>
      </c>
      <c r="P46" s="41" t="n">
        <f aca="false">SUM(L46:O46)/4</f>
        <v>3.25</v>
      </c>
      <c r="Q46" s="43" t="n">
        <v>4</v>
      </c>
      <c r="R46" s="43" t="n">
        <v>4</v>
      </c>
      <c r="S46" s="43" t="n">
        <v>4</v>
      </c>
      <c r="T46" s="43" t="n">
        <v>4</v>
      </c>
      <c r="U46" s="41" t="n">
        <f aca="false">SUM(Q46:T46)/4</f>
        <v>4</v>
      </c>
      <c r="V46" s="44" t="n">
        <v>4</v>
      </c>
      <c r="W46" s="44" t="n">
        <v>5</v>
      </c>
      <c r="X46" s="44" t="n">
        <v>5</v>
      </c>
      <c r="Y46" s="44" t="n">
        <v>5</v>
      </c>
      <c r="Z46" s="41" t="n">
        <f aca="false">SUM(V46:Y46)/4</f>
        <v>4.75</v>
      </c>
      <c r="AA46" s="45" t="n">
        <v>4</v>
      </c>
      <c r="AB46" s="45" t="n">
        <v>4</v>
      </c>
      <c r="AC46" s="46" t="n">
        <v>1</v>
      </c>
      <c r="AD46" s="46" t="n">
        <v>2</v>
      </c>
      <c r="AE46" s="46" t="n">
        <v>2</v>
      </c>
      <c r="AF46" s="46" t="n">
        <v>4</v>
      </c>
      <c r="AG46" s="47" t="n">
        <v>3</v>
      </c>
      <c r="AH46" s="47" t="n">
        <v>4</v>
      </c>
      <c r="AI46" s="47" t="n">
        <v>2</v>
      </c>
      <c r="AJ46" s="47" t="n">
        <v>2</v>
      </c>
      <c r="AK46" s="48" t="n">
        <v>5</v>
      </c>
      <c r="AL46" s="48" t="n">
        <v>3</v>
      </c>
      <c r="AM46" s="48" t="n">
        <v>4</v>
      </c>
      <c r="AN46" s="48" t="n">
        <v>2</v>
      </c>
      <c r="AO46" s="49" t="n">
        <v>4</v>
      </c>
      <c r="AP46" s="49" t="n">
        <v>5</v>
      </c>
      <c r="AQ46" s="49" t="n">
        <v>3</v>
      </c>
      <c r="AR46" s="49" t="n">
        <v>4</v>
      </c>
      <c r="AS46" s="50" t="n">
        <v>4</v>
      </c>
      <c r="AT46" s="50" t="n">
        <v>4</v>
      </c>
      <c r="AU46" s="50" t="n">
        <v>4</v>
      </c>
      <c r="AV46" s="50" t="n">
        <v>5</v>
      </c>
      <c r="AW46" s="51" t="n">
        <v>4</v>
      </c>
      <c r="AX46" s="51" t="n">
        <v>5</v>
      </c>
      <c r="AY46" s="51" t="n">
        <v>3</v>
      </c>
      <c r="AZ46" s="51" t="n">
        <v>3</v>
      </c>
      <c r="BA46" s="52" t="n">
        <v>4</v>
      </c>
      <c r="BB46" s="52" t="n">
        <v>4</v>
      </c>
      <c r="BC46" s="52" t="n">
        <v>5</v>
      </c>
      <c r="BD46" s="52" t="n">
        <v>5</v>
      </c>
      <c r="BE46" s="2"/>
    </row>
    <row r="47" customFormat="false" ht="15" hidden="false" customHeight="false" outlineLevel="0" collapsed="false">
      <c r="A47" s="2" t="s">
        <v>189</v>
      </c>
      <c r="B47" s="2" t="s">
        <v>129</v>
      </c>
      <c r="C47" s="2" t="s">
        <v>71</v>
      </c>
      <c r="D47" s="2" t="s">
        <v>59</v>
      </c>
      <c r="E47" s="2" t="s">
        <v>73</v>
      </c>
      <c r="F47" s="2" t="s">
        <v>61</v>
      </c>
      <c r="G47" s="40" t="n">
        <v>2</v>
      </c>
      <c r="H47" s="40" t="n">
        <v>2</v>
      </c>
      <c r="I47" s="40" t="n">
        <v>4</v>
      </c>
      <c r="J47" s="40" t="n">
        <v>4</v>
      </c>
      <c r="K47" s="41" t="n">
        <f aca="false">SUM(G47:J47)/4</f>
        <v>3</v>
      </c>
      <c r="L47" s="42" t="n">
        <v>4</v>
      </c>
      <c r="M47" s="42" t="n">
        <v>3</v>
      </c>
      <c r="N47" s="42" t="n">
        <v>3</v>
      </c>
      <c r="O47" s="42" t="n">
        <v>4</v>
      </c>
      <c r="P47" s="41" t="n">
        <f aca="false">SUM(L47:O47)/4</f>
        <v>3.5</v>
      </c>
      <c r="Q47" s="43" t="n">
        <v>5</v>
      </c>
      <c r="R47" s="43" t="n">
        <v>5</v>
      </c>
      <c r="S47" s="43" t="n">
        <v>1</v>
      </c>
      <c r="T47" s="43" t="n">
        <v>4</v>
      </c>
      <c r="U47" s="41" t="n">
        <f aca="false">SUM(Q47:T47)/4</f>
        <v>3.75</v>
      </c>
      <c r="V47" s="44" t="n">
        <v>5</v>
      </c>
      <c r="W47" s="44" t="n">
        <v>2</v>
      </c>
      <c r="X47" s="44" t="n">
        <v>5</v>
      </c>
      <c r="Y47" s="44" t="n">
        <v>5</v>
      </c>
      <c r="Z47" s="41" t="n">
        <f aca="false">SUM(V47:Y47)/4</f>
        <v>4.25</v>
      </c>
      <c r="AA47" s="45" t="n">
        <v>2</v>
      </c>
      <c r="AB47" s="45" t="n">
        <v>4</v>
      </c>
      <c r="AC47" s="46" t="n">
        <v>1</v>
      </c>
      <c r="AD47" s="46" t="n">
        <v>3</v>
      </c>
      <c r="AE47" s="46" t="n">
        <v>1</v>
      </c>
      <c r="AF47" s="46" t="n">
        <v>3</v>
      </c>
      <c r="AG47" s="47" t="n">
        <v>4</v>
      </c>
      <c r="AH47" s="47" t="n">
        <v>5</v>
      </c>
      <c r="AI47" s="47" t="n">
        <v>2</v>
      </c>
      <c r="AJ47" s="47" t="n">
        <v>2</v>
      </c>
      <c r="AK47" s="48" t="n">
        <v>2</v>
      </c>
      <c r="AL47" s="48" t="n">
        <v>1</v>
      </c>
      <c r="AM47" s="48" t="n">
        <v>1</v>
      </c>
      <c r="AN47" s="48" t="n">
        <v>1</v>
      </c>
      <c r="AO47" s="49" t="n">
        <v>3</v>
      </c>
      <c r="AP47" s="49" t="n">
        <v>4</v>
      </c>
      <c r="AQ47" s="49" t="n">
        <v>4</v>
      </c>
      <c r="AR47" s="49" t="n">
        <v>3</v>
      </c>
      <c r="AS47" s="50" t="n">
        <v>4</v>
      </c>
      <c r="AT47" s="50" t="n">
        <v>4</v>
      </c>
      <c r="AU47" s="50" t="n">
        <v>5</v>
      </c>
      <c r="AV47" s="50" t="n">
        <v>4</v>
      </c>
      <c r="AW47" s="51" t="n">
        <v>4</v>
      </c>
      <c r="AX47" s="51" t="n">
        <v>5</v>
      </c>
      <c r="AY47" s="51" t="n">
        <v>5</v>
      </c>
      <c r="AZ47" s="51" t="n">
        <v>2</v>
      </c>
      <c r="BA47" s="52" t="n">
        <v>2</v>
      </c>
      <c r="BB47" s="52" t="n">
        <v>5</v>
      </c>
      <c r="BC47" s="52" t="n">
        <v>5</v>
      </c>
      <c r="BD47" s="52" t="n">
        <v>4</v>
      </c>
      <c r="BE47" s="2"/>
      <c r="BF47" s="2"/>
    </row>
    <row r="48" customFormat="false" ht="15" hidden="false" customHeight="false" outlineLevel="0" collapsed="false">
      <c r="A48" s="2" t="s">
        <v>191</v>
      </c>
      <c r="B48" s="2" t="s">
        <v>70</v>
      </c>
      <c r="C48" s="2" t="s">
        <v>71</v>
      </c>
      <c r="D48" s="2" t="s">
        <v>72</v>
      </c>
      <c r="E48" s="2" t="s">
        <v>73</v>
      </c>
      <c r="F48" s="2" t="s">
        <v>139</v>
      </c>
      <c r="G48" s="40" t="n">
        <v>1</v>
      </c>
      <c r="H48" s="40" t="n">
        <v>2</v>
      </c>
      <c r="I48" s="40" t="n">
        <v>4</v>
      </c>
      <c r="J48" s="40" t="n">
        <v>1</v>
      </c>
      <c r="K48" s="41" t="n">
        <f aca="false">SUM(G48:J48)/4</f>
        <v>2</v>
      </c>
      <c r="L48" s="42" t="n">
        <v>1</v>
      </c>
      <c r="M48" s="42" t="n">
        <v>1</v>
      </c>
      <c r="N48" s="42" t="n">
        <v>1</v>
      </c>
      <c r="O48" s="42" t="n">
        <v>2</v>
      </c>
      <c r="P48" s="41" t="n">
        <f aca="false">SUM(L48:O48)/4</f>
        <v>1.25</v>
      </c>
      <c r="Q48" s="43" t="n">
        <v>5</v>
      </c>
      <c r="R48" s="43" t="n">
        <v>5</v>
      </c>
      <c r="S48" s="43" t="n">
        <v>1</v>
      </c>
      <c r="T48" s="43" t="n">
        <v>1</v>
      </c>
      <c r="U48" s="41" t="n">
        <f aca="false">SUM(Q48:T48)/4</f>
        <v>3</v>
      </c>
      <c r="V48" s="44" t="n">
        <v>2</v>
      </c>
      <c r="W48" s="44" t="n">
        <v>5</v>
      </c>
      <c r="X48" s="44" t="n">
        <v>3</v>
      </c>
      <c r="Y48" s="44" t="n">
        <v>5</v>
      </c>
      <c r="Z48" s="41" t="n">
        <f aca="false">SUM(V48:Y48)/4</f>
        <v>3.75</v>
      </c>
      <c r="AA48" s="45" t="n">
        <v>5</v>
      </c>
      <c r="AB48" s="45" t="n">
        <v>5</v>
      </c>
      <c r="AC48" s="46" t="n">
        <v>1</v>
      </c>
      <c r="AD48" s="46" t="n">
        <v>3</v>
      </c>
      <c r="AE48" s="46" t="n">
        <v>1</v>
      </c>
      <c r="AF48" s="46" t="n">
        <v>2</v>
      </c>
      <c r="AG48" s="47" t="n">
        <v>1</v>
      </c>
      <c r="AH48" s="47" t="n">
        <v>2</v>
      </c>
      <c r="AI48" s="47" t="n">
        <v>2</v>
      </c>
      <c r="AJ48" s="47" t="n">
        <v>1</v>
      </c>
      <c r="AK48" s="48" t="n">
        <v>5</v>
      </c>
      <c r="AL48" s="48" t="n">
        <v>5</v>
      </c>
      <c r="AM48" s="48" t="n">
        <v>5</v>
      </c>
      <c r="AN48" s="48" t="n">
        <v>5</v>
      </c>
      <c r="AO48" s="49" t="n">
        <v>5</v>
      </c>
      <c r="AP48" s="49" t="n">
        <v>2</v>
      </c>
      <c r="AQ48" s="49" t="n">
        <v>4</v>
      </c>
      <c r="AR48" s="49" t="n">
        <v>4</v>
      </c>
      <c r="AS48" s="50" t="n">
        <v>5</v>
      </c>
      <c r="AT48" s="50" t="n">
        <v>4</v>
      </c>
      <c r="AU48" s="50" t="n">
        <v>5</v>
      </c>
      <c r="AV48" s="50" t="n">
        <v>5</v>
      </c>
      <c r="AW48" s="51" t="n">
        <v>4</v>
      </c>
      <c r="AX48" s="51" t="n">
        <v>4</v>
      </c>
      <c r="AY48" s="51" t="n">
        <v>2</v>
      </c>
      <c r="AZ48" s="51" t="n">
        <v>5</v>
      </c>
      <c r="BA48" s="52" t="n">
        <v>0</v>
      </c>
      <c r="BB48" s="52" t="n">
        <v>1</v>
      </c>
      <c r="BC48" s="52" t="n">
        <v>5</v>
      </c>
      <c r="BD48" s="52" t="n">
        <v>5</v>
      </c>
      <c r="BE48" s="2"/>
      <c r="BF48" s="2"/>
      <c r="BG48" s="2"/>
      <c r="BH48" s="2"/>
    </row>
    <row r="49" customFormat="false" ht="15" hidden="false" customHeight="false" outlineLevel="0" collapsed="false">
      <c r="A49" s="2" t="s">
        <v>193</v>
      </c>
      <c r="B49" s="2" t="s">
        <v>89</v>
      </c>
      <c r="C49" s="2" t="s">
        <v>58</v>
      </c>
      <c r="D49" s="2" t="s">
        <v>59</v>
      </c>
      <c r="E49" s="2" t="s">
        <v>73</v>
      </c>
      <c r="F49" s="2" t="s">
        <v>87</v>
      </c>
      <c r="G49" s="40" t="n">
        <v>2</v>
      </c>
      <c r="H49" s="40" t="n">
        <v>4</v>
      </c>
      <c r="I49" s="40" t="n">
        <v>4</v>
      </c>
      <c r="J49" s="40" t="n">
        <v>2</v>
      </c>
      <c r="K49" s="41" t="n">
        <f aca="false">SUM(G49:J49)/4</f>
        <v>3</v>
      </c>
      <c r="L49" s="42" t="n">
        <v>2</v>
      </c>
      <c r="M49" s="42" t="n">
        <v>4</v>
      </c>
      <c r="N49" s="42" t="n">
        <v>4</v>
      </c>
      <c r="O49" s="42" t="n">
        <v>5</v>
      </c>
      <c r="P49" s="41" t="n">
        <f aca="false">SUM(L49:O49)/4</f>
        <v>3.75</v>
      </c>
      <c r="Q49" s="43" t="n">
        <v>5</v>
      </c>
      <c r="R49" s="43" t="n">
        <v>5</v>
      </c>
      <c r="S49" s="43" t="n">
        <v>2</v>
      </c>
      <c r="T49" s="43" t="n">
        <v>4</v>
      </c>
      <c r="U49" s="41" t="n">
        <f aca="false">SUM(Q49:T49)/4</f>
        <v>4</v>
      </c>
      <c r="V49" s="44" t="n">
        <v>5</v>
      </c>
      <c r="W49" s="44" t="n">
        <v>4</v>
      </c>
      <c r="X49" s="44" t="n">
        <v>5</v>
      </c>
      <c r="Y49" s="44" t="n">
        <v>5</v>
      </c>
      <c r="Z49" s="41" t="n">
        <f aca="false">SUM(V49:Y49)/4</f>
        <v>4.75</v>
      </c>
      <c r="AA49" s="45" t="n">
        <v>2</v>
      </c>
      <c r="AB49" s="45" t="n">
        <v>5</v>
      </c>
      <c r="AC49" s="46" t="n">
        <v>1</v>
      </c>
      <c r="AD49" s="46" t="n">
        <v>2</v>
      </c>
      <c r="AE49" s="46" t="n">
        <v>2</v>
      </c>
      <c r="AF49" s="46" t="n">
        <v>5</v>
      </c>
      <c r="AG49" s="47" t="n">
        <v>5</v>
      </c>
      <c r="AH49" s="47" t="n">
        <v>5</v>
      </c>
      <c r="AI49" s="47" t="n">
        <v>5</v>
      </c>
      <c r="AJ49" s="47" t="n">
        <v>2</v>
      </c>
      <c r="AK49" s="48" t="n">
        <v>5</v>
      </c>
      <c r="AL49" s="48" t="n">
        <v>4</v>
      </c>
      <c r="AM49" s="48" t="n">
        <v>5</v>
      </c>
      <c r="AN49" s="48" t="n">
        <v>5</v>
      </c>
      <c r="AO49" s="49" t="n">
        <v>4</v>
      </c>
      <c r="AP49" s="49" t="n">
        <v>5</v>
      </c>
      <c r="AQ49" s="49" t="n">
        <v>1</v>
      </c>
      <c r="AR49" s="49" t="n">
        <v>5</v>
      </c>
      <c r="AS49" s="50" t="n">
        <v>5</v>
      </c>
      <c r="AT49" s="50" t="n">
        <v>5</v>
      </c>
      <c r="AU49" s="50" t="n">
        <v>4</v>
      </c>
      <c r="AV49" s="50" t="n">
        <v>5</v>
      </c>
      <c r="AW49" s="51" t="n">
        <v>5</v>
      </c>
      <c r="AX49" s="51" t="n">
        <v>5</v>
      </c>
      <c r="AY49" s="51" t="n">
        <v>4</v>
      </c>
      <c r="AZ49" s="51" t="n">
        <v>2</v>
      </c>
      <c r="BA49" s="52" t="n">
        <v>2</v>
      </c>
      <c r="BB49" s="52" t="n">
        <v>4</v>
      </c>
      <c r="BC49" s="52" t="n">
        <v>5</v>
      </c>
      <c r="BD49" s="52" t="n">
        <v>5</v>
      </c>
      <c r="BE49" s="2"/>
      <c r="BH49" s="2"/>
    </row>
    <row r="50" customFormat="false" ht="15" hidden="false" customHeight="false" outlineLevel="0" collapsed="false">
      <c r="A50" s="2" t="s">
        <v>195</v>
      </c>
      <c r="B50" s="2" t="s">
        <v>105</v>
      </c>
      <c r="C50" s="2" t="s">
        <v>71</v>
      </c>
      <c r="D50" s="2" t="s">
        <v>59</v>
      </c>
      <c r="E50" s="2" t="s">
        <v>60</v>
      </c>
      <c r="F50" s="2" t="s">
        <v>74</v>
      </c>
      <c r="G50" s="40" t="n">
        <v>1</v>
      </c>
      <c r="H50" s="40" t="n">
        <v>2</v>
      </c>
      <c r="I50" s="40" t="n">
        <v>2</v>
      </c>
      <c r="J50" s="40" t="n">
        <v>2</v>
      </c>
      <c r="K50" s="41" t="n">
        <f aca="false">SUM(G50:J50)/4</f>
        <v>1.75</v>
      </c>
      <c r="L50" s="42" t="n">
        <v>3</v>
      </c>
      <c r="M50" s="42" t="n">
        <v>1</v>
      </c>
      <c r="N50" s="42" t="n">
        <v>4</v>
      </c>
      <c r="O50" s="42" t="n">
        <v>4</v>
      </c>
      <c r="P50" s="41" t="n">
        <f aca="false">SUM(L50:O50)/4</f>
        <v>3</v>
      </c>
      <c r="Q50" s="43" t="n">
        <v>5</v>
      </c>
      <c r="R50" s="43" t="n">
        <v>4</v>
      </c>
      <c r="S50" s="43" t="n">
        <v>4</v>
      </c>
      <c r="T50" s="43" t="n">
        <v>2</v>
      </c>
      <c r="U50" s="41" t="n">
        <f aca="false">SUM(Q50:T50)/4</f>
        <v>3.75</v>
      </c>
      <c r="V50" s="44" t="n">
        <v>3</v>
      </c>
      <c r="W50" s="44" t="n">
        <v>2</v>
      </c>
      <c r="X50" s="44" t="n">
        <v>4</v>
      </c>
      <c r="Y50" s="44" t="n">
        <v>5</v>
      </c>
      <c r="Z50" s="41" t="n">
        <f aca="false">SUM(V50:Y50)/4</f>
        <v>3.5</v>
      </c>
      <c r="AA50" s="45" t="n">
        <v>3</v>
      </c>
      <c r="AB50" s="45" t="n">
        <v>2</v>
      </c>
      <c r="AC50" s="46" t="n">
        <v>3</v>
      </c>
      <c r="AD50" s="46" t="n">
        <v>3</v>
      </c>
      <c r="AE50" s="46" t="n">
        <v>4</v>
      </c>
      <c r="AF50" s="46" t="n">
        <v>1</v>
      </c>
      <c r="AG50" s="47" t="n">
        <v>2</v>
      </c>
      <c r="AH50" s="47" t="n">
        <v>5</v>
      </c>
      <c r="AI50" s="47" t="n">
        <v>1</v>
      </c>
      <c r="AJ50" s="47" t="n">
        <v>2</v>
      </c>
      <c r="AK50" s="48" t="n">
        <v>2</v>
      </c>
      <c r="AL50" s="48" t="n">
        <v>1</v>
      </c>
      <c r="AM50" s="48" t="n">
        <v>1</v>
      </c>
      <c r="AN50" s="48" t="n">
        <v>2</v>
      </c>
      <c r="AO50" s="49" t="n">
        <v>4</v>
      </c>
      <c r="AP50" s="49" t="n">
        <v>4</v>
      </c>
      <c r="AQ50" s="49" t="n">
        <v>4</v>
      </c>
      <c r="AR50" s="49" t="n">
        <v>4</v>
      </c>
      <c r="AS50" s="50" t="n">
        <v>4</v>
      </c>
      <c r="AT50" s="50" t="n">
        <v>4</v>
      </c>
      <c r="AU50" s="50" t="n">
        <v>4</v>
      </c>
      <c r="AV50" s="50" t="n">
        <v>5</v>
      </c>
      <c r="AW50" s="51" t="n">
        <v>5</v>
      </c>
      <c r="AX50" s="51" t="n">
        <v>5</v>
      </c>
      <c r="AY50" s="51" t="n">
        <v>4</v>
      </c>
      <c r="AZ50" s="51" t="n">
        <v>2</v>
      </c>
      <c r="BA50" s="52" t="n">
        <v>2</v>
      </c>
      <c r="BB50" s="52" t="n">
        <v>4</v>
      </c>
      <c r="BC50" s="52" t="n">
        <v>4</v>
      </c>
      <c r="BD50" s="52" t="n">
        <v>3</v>
      </c>
      <c r="BE50" s="2"/>
    </row>
    <row r="51" customFormat="false" ht="15" hidden="false" customHeight="false" outlineLevel="0" collapsed="false">
      <c r="A51" s="2" t="s">
        <v>196</v>
      </c>
      <c r="F51" s="2" t="s">
        <v>87</v>
      </c>
      <c r="G51" s="40" t="n">
        <v>2</v>
      </c>
      <c r="H51" s="40" t="n">
        <v>3</v>
      </c>
      <c r="I51" s="40" t="n">
        <v>2</v>
      </c>
      <c r="J51" s="40" t="n">
        <v>2</v>
      </c>
      <c r="K51" s="41" t="n">
        <f aca="false">SUM(G51:J51)/4</f>
        <v>2.25</v>
      </c>
      <c r="L51" s="42" t="n">
        <v>3</v>
      </c>
      <c r="M51" s="42" t="n">
        <v>2</v>
      </c>
      <c r="N51" s="42" t="n">
        <v>2</v>
      </c>
      <c r="O51" s="42" t="n">
        <v>4</v>
      </c>
      <c r="P51" s="41" t="n">
        <f aca="false">SUM(L51:O51)/4</f>
        <v>2.75</v>
      </c>
      <c r="Q51" s="43" t="n">
        <v>5</v>
      </c>
      <c r="R51" s="43" t="n">
        <v>5</v>
      </c>
      <c r="S51" s="43" t="n">
        <v>2</v>
      </c>
      <c r="T51" s="43" t="n">
        <v>2</v>
      </c>
      <c r="U51" s="41" t="n">
        <f aca="false">SUM(Q51:T51)/4</f>
        <v>3.5</v>
      </c>
      <c r="V51" s="44" t="n">
        <v>4</v>
      </c>
      <c r="W51" s="44" t="n">
        <v>3</v>
      </c>
      <c r="X51" s="44" t="n">
        <v>4</v>
      </c>
      <c r="Y51" s="44" t="n">
        <v>5</v>
      </c>
      <c r="Z51" s="41" t="n">
        <f aca="false">SUM(V51:Y51)/4</f>
        <v>4</v>
      </c>
      <c r="AA51" s="45" t="n">
        <v>5</v>
      </c>
      <c r="AB51" s="45" t="n">
        <v>5</v>
      </c>
      <c r="AC51" s="46" t="n">
        <v>1</v>
      </c>
      <c r="AD51" s="46" t="n">
        <v>1</v>
      </c>
      <c r="AE51" s="46" t="n">
        <v>1</v>
      </c>
      <c r="AF51" s="46" t="n">
        <v>5</v>
      </c>
      <c r="AG51" s="47" t="n">
        <v>4</v>
      </c>
      <c r="AH51" s="47" t="n">
        <v>4</v>
      </c>
      <c r="AI51" s="47" t="n">
        <v>2</v>
      </c>
      <c r="AJ51" s="47" t="n">
        <v>1</v>
      </c>
      <c r="AK51" s="48" t="n">
        <v>4</v>
      </c>
      <c r="AL51" s="48" t="n">
        <v>2</v>
      </c>
      <c r="AM51" s="48" t="n">
        <v>4</v>
      </c>
      <c r="AN51" s="48" t="n">
        <v>2</v>
      </c>
      <c r="AO51" s="49" t="n">
        <v>4</v>
      </c>
      <c r="AP51" s="49" t="n">
        <v>4</v>
      </c>
      <c r="AQ51" s="49" t="n">
        <v>3</v>
      </c>
      <c r="AR51" s="49" t="n">
        <v>4</v>
      </c>
      <c r="AS51" s="50" t="n">
        <v>4</v>
      </c>
      <c r="AT51" s="50" t="n">
        <v>4</v>
      </c>
      <c r="AU51" s="50" t="n">
        <v>3</v>
      </c>
      <c r="AV51" s="50" t="n">
        <v>5</v>
      </c>
      <c r="AW51" s="51" t="n">
        <v>5</v>
      </c>
      <c r="AX51" s="51" t="n">
        <v>4</v>
      </c>
      <c r="AY51" s="51" t="n">
        <v>4</v>
      </c>
      <c r="AZ51" s="51" t="n">
        <v>0</v>
      </c>
      <c r="BA51" s="52" t="n">
        <v>0</v>
      </c>
      <c r="BB51" s="52" t="n">
        <v>3</v>
      </c>
      <c r="BC51" s="52" t="n">
        <v>4</v>
      </c>
      <c r="BD51" s="52" t="n">
        <v>5</v>
      </c>
      <c r="BE51" s="2"/>
    </row>
    <row r="52" customFormat="false" ht="15" hidden="false" customHeight="false" outlineLevel="0" collapsed="false">
      <c r="A52" s="2" t="s">
        <v>197</v>
      </c>
      <c r="B52" s="2" t="s">
        <v>105</v>
      </c>
      <c r="C52" s="2" t="s">
        <v>58</v>
      </c>
      <c r="D52" s="2" t="s">
        <v>72</v>
      </c>
      <c r="E52" s="2" t="s">
        <v>73</v>
      </c>
      <c r="F52" s="2" t="s">
        <v>198</v>
      </c>
      <c r="G52" s="40" t="n">
        <v>5</v>
      </c>
      <c r="H52" s="40" t="n">
        <v>5</v>
      </c>
      <c r="I52" s="40" t="n">
        <v>1</v>
      </c>
      <c r="J52" s="40" t="n">
        <v>5</v>
      </c>
      <c r="K52" s="41" t="n">
        <f aca="false">SUM(G52:J52)/4</f>
        <v>4</v>
      </c>
      <c r="L52" s="42" t="n">
        <v>5</v>
      </c>
      <c r="M52" s="42" t="n">
        <v>4</v>
      </c>
      <c r="N52" s="42" t="n">
        <v>4</v>
      </c>
      <c r="O52" s="42" t="n">
        <v>5</v>
      </c>
      <c r="P52" s="41" t="n">
        <f aca="false">SUM(L52:O52)/4</f>
        <v>4.5</v>
      </c>
      <c r="Q52" s="43" t="n">
        <v>4</v>
      </c>
      <c r="R52" s="43" t="n">
        <v>2</v>
      </c>
      <c r="S52" s="43" t="n">
        <v>2</v>
      </c>
      <c r="T52" s="43" t="n">
        <v>3</v>
      </c>
      <c r="U52" s="41" t="n">
        <f aca="false">SUM(Q52:T52)/4</f>
        <v>2.75</v>
      </c>
      <c r="V52" s="44" t="n">
        <v>4</v>
      </c>
      <c r="W52" s="44" t="n">
        <v>2</v>
      </c>
      <c r="X52" s="44" t="n">
        <v>2</v>
      </c>
      <c r="Y52" s="44" t="n">
        <v>1</v>
      </c>
      <c r="Z52" s="41" t="n">
        <f aca="false">SUM(V52:Y52)/4</f>
        <v>2.25</v>
      </c>
      <c r="AA52" s="45" t="n">
        <v>2</v>
      </c>
      <c r="AB52" s="45" t="n">
        <v>2</v>
      </c>
      <c r="AC52" s="46" t="n">
        <v>4</v>
      </c>
      <c r="AD52" s="46" t="n">
        <v>1</v>
      </c>
      <c r="AE52" s="46" t="n">
        <v>5</v>
      </c>
      <c r="AF52" s="46" t="n">
        <v>5</v>
      </c>
      <c r="AG52" s="47" t="n">
        <v>3</v>
      </c>
      <c r="AH52" s="47" t="n">
        <v>5</v>
      </c>
      <c r="AI52" s="47" t="n">
        <v>4</v>
      </c>
      <c r="AJ52" s="47" t="n">
        <v>5</v>
      </c>
      <c r="AK52" s="48" t="n">
        <v>1</v>
      </c>
      <c r="AL52" s="48" t="n">
        <v>4</v>
      </c>
      <c r="AM52" s="48" t="n">
        <v>1</v>
      </c>
      <c r="AN52" s="48" t="n">
        <v>1</v>
      </c>
      <c r="AO52" s="49" t="n">
        <v>2</v>
      </c>
      <c r="AP52" s="49" t="n">
        <v>4</v>
      </c>
      <c r="AQ52" s="49" t="n">
        <v>2</v>
      </c>
      <c r="AR52" s="49" t="n">
        <v>3</v>
      </c>
      <c r="AS52" s="50" t="n">
        <v>4</v>
      </c>
      <c r="AT52" s="50" t="n">
        <v>4</v>
      </c>
      <c r="AU52" s="50" t="n">
        <v>4</v>
      </c>
      <c r="AV52" s="50" t="n">
        <v>5</v>
      </c>
      <c r="AW52" s="51" t="n">
        <v>4</v>
      </c>
      <c r="AX52" s="51" t="n">
        <v>1</v>
      </c>
      <c r="AY52" s="51" t="n">
        <v>4</v>
      </c>
      <c r="AZ52" s="51" t="n">
        <v>1</v>
      </c>
      <c r="BA52" s="52" t="n">
        <v>1</v>
      </c>
      <c r="BB52" s="52" t="n">
        <v>2</v>
      </c>
      <c r="BC52" s="52" t="n">
        <v>3</v>
      </c>
      <c r="BD52" s="52" t="n">
        <v>2</v>
      </c>
      <c r="BE52" s="2"/>
      <c r="BF52" s="2"/>
      <c r="BG52" s="2"/>
    </row>
    <row r="53" customFormat="false" ht="15" hidden="false" customHeight="false" outlineLevel="0" collapsed="false">
      <c r="A53" s="2" t="s">
        <v>200</v>
      </c>
      <c r="B53" s="2" t="s">
        <v>99</v>
      </c>
      <c r="C53" s="2" t="s">
        <v>71</v>
      </c>
      <c r="D53" s="2" t="s">
        <v>59</v>
      </c>
      <c r="E53" s="2" t="s">
        <v>73</v>
      </c>
      <c r="F53" s="2" t="s">
        <v>115</v>
      </c>
      <c r="G53" s="40" t="n">
        <v>2</v>
      </c>
      <c r="H53" s="40" t="n">
        <v>2</v>
      </c>
      <c r="I53" s="40" t="n">
        <v>1</v>
      </c>
      <c r="J53" s="40" t="n">
        <v>1</v>
      </c>
      <c r="K53" s="41" t="n">
        <f aca="false">SUM(G53:J53)/4</f>
        <v>1.5</v>
      </c>
      <c r="L53" s="42" t="n">
        <v>3</v>
      </c>
      <c r="M53" s="42" t="n">
        <v>2</v>
      </c>
      <c r="N53" s="42" t="n">
        <v>3</v>
      </c>
      <c r="O53" s="42" t="n">
        <v>5</v>
      </c>
      <c r="P53" s="41" t="n">
        <f aca="false">SUM(L53:O53)/4</f>
        <v>3.25</v>
      </c>
      <c r="Q53" s="43" t="n">
        <v>5</v>
      </c>
      <c r="R53" s="43" t="n">
        <v>5</v>
      </c>
      <c r="S53" s="43" t="n">
        <v>4</v>
      </c>
      <c r="T53" s="43" t="n">
        <v>2</v>
      </c>
      <c r="U53" s="41" t="n">
        <f aca="false">SUM(Q53:T53)/4</f>
        <v>4</v>
      </c>
      <c r="V53" s="44" t="n">
        <v>5</v>
      </c>
      <c r="W53" s="44" t="n">
        <v>5</v>
      </c>
      <c r="X53" s="44" t="n">
        <v>2</v>
      </c>
      <c r="Y53" s="44" t="n">
        <v>5</v>
      </c>
      <c r="Z53" s="41" t="n">
        <f aca="false">SUM(V53:Y53)/4</f>
        <v>4.25</v>
      </c>
      <c r="AA53" s="45" t="n">
        <v>5</v>
      </c>
      <c r="AB53" s="45" t="n">
        <v>5</v>
      </c>
      <c r="AC53" s="46" t="n">
        <v>1</v>
      </c>
      <c r="AD53" s="46" t="n">
        <v>2</v>
      </c>
      <c r="AE53" s="46" t="n">
        <v>1</v>
      </c>
      <c r="AF53" s="46" t="n">
        <v>4</v>
      </c>
      <c r="AG53" s="47" t="n">
        <v>2</v>
      </c>
      <c r="AH53" s="47" t="n">
        <v>4</v>
      </c>
      <c r="AI53" s="47" t="n">
        <v>4</v>
      </c>
      <c r="AJ53" s="47" t="n">
        <v>1</v>
      </c>
      <c r="AK53" s="48" t="n">
        <v>5</v>
      </c>
      <c r="AL53" s="48" t="n">
        <v>5</v>
      </c>
      <c r="AM53" s="48" t="n">
        <v>5</v>
      </c>
      <c r="AN53" s="48" t="n">
        <v>4</v>
      </c>
      <c r="AO53" s="49" t="n">
        <v>4</v>
      </c>
      <c r="AP53" s="49" t="n">
        <v>3</v>
      </c>
      <c r="AQ53" s="49" t="n">
        <v>4</v>
      </c>
      <c r="AR53" s="49" t="n">
        <v>5</v>
      </c>
      <c r="AS53" s="50" t="n">
        <v>5</v>
      </c>
      <c r="AT53" s="50" t="n">
        <v>5</v>
      </c>
      <c r="AU53" s="50" t="n">
        <v>4</v>
      </c>
      <c r="AV53" s="50" t="n">
        <v>5</v>
      </c>
      <c r="AW53" s="51" t="n">
        <v>5</v>
      </c>
      <c r="AX53" s="51" t="n">
        <v>5</v>
      </c>
      <c r="AY53" s="51" t="n">
        <v>3</v>
      </c>
      <c r="AZ53" s="51" t="n">
        <v>4</v>
      </c>
      <c r="BA53" s="52" t="n">
        <v>4</v>
      </c>
      <c r="BB53" s="52" t="n">
        <v>5</v>
      </c>
      <c r="BC53" s="52" t="n">
        <v>5</v>
      </c>
      <c r="BD53" s="52" t="n">
        <v>5</v>
      </c>
      <c r="BE53" s="2"/>
    </row>
    <row r="54" customFormat="false" ht="15" hidden="false" customHeight="false" outlineLevel="0" collapsed="false">
      <c r="A54" s="2" t="s">
        <v>201</v>
      </c>
      <c r="B54" s="2" t="s">
        <v>57</v>
      </c>
      <c r="C54" s="2" t="s">
        <v>58</v>
      </c>
      <c r="D54" s="2" t="s">
        <v>59</v>
      </c>
      <c r="E54" s="2" t="s">
        <v>60</v>
      </c>
      <c r="F54" s="2" t="s">
        <v>61</v>
      </c>
      <c r="G54" s="40" t="n">
        <v>2</v>
      </c>
      <c r="H54" s="40" t="n">
        <v>5</v>
      </c>
      <c r="I54" s="40" t="n">
        <v>4</v>
      </c>
      <c r="J54" s="40" t="n">
        <v>4</v>
      </c>
      <c r="K54" s="41" t="n">
        <f aca="false">SUM(G54:J54)/4</f>
        <v>3.75</v>
      </c>
      <c r="L54" s="42" t="n">
        <v>5</v>
      </c>
      <c r="M54" s="42" t="n">
        <v>4</v>
      </c>
      <c r="N54" s="42" t="n">
        <v>5</v>
      </c>
      <c r="O54" s="42" t="n">
        <v>4</v>
      </c>
      <c r="P54" s="41" t="n">
        <f aca="false">SUM(L54:O54)/4</f>
        <v>4.5</v>
      </c>
      <c r="Q54" s="43" t="n">
        <v>4</v>
      </c>
      <c r="R54" s="43" t="n">
        <v>5</v>
      </c>
      <c r="S54" s="43" t="n">
        <v>2</v>
      </c>
      <c r="T54" s="43" t="n">
        <v>3</v>
      </c>
      <c r="U54" s="41" t="n">
        <f aca="false">SUM(Q54:T54)/4</f>
        <v>3.5</v>
      </c>
      <c r="V54" s="44" t="n">
        <v>4</v>
      </c>
      <c r="W54" s="44" t="n">
        <v>3</v>
      </c>
      <c r="X54" s="44" t="n">
        <v>4</v>
      </c>
      <c r="Y54" s="44" t="n">
        <v>5</v>
      </c>
      <c r="Z54" s="41" t="n">
        <f aca="false">SUM(V54:Y54)/4</f>
        <v>4</v>
      </c>
      <c r="AA54" s="45" t="n">
        <v>2</v>
      </c>
      <c r="AB54" s="45" t="n">
        <v>2</v>
      </c>
      <c r="AC54" s="46" t="n">
        <v>4</v>
      </c>
      <c r="AD54" s="46" t="n">
        <v>2</v>
      </c>
      <c r="AE54" s="46" t="n">
        <v>3</v>
      </c>
      <c r="AF54" s="46" t="n">
        <v>2</v>
      </c>
      <c r="AG54" s="47" t="n">
        <v>4</v>
      </c>
      <c r="AH54" s="47" t="n">
        <v>4</v>
      </c>
      <c r="AI54" s="47" t="n">
        <v>4</v>
      </c>
      <c r="AJ54" s="47" t="n">
        <v>4</v>
      </c>
      <c r="AK54" s="48" t="n">
        <v>2</v>
      </c>
      <c r="AL54" s="48" t="n">
        <v>1</v>
      </c>
      <c r="AM54" s="48" t="n">
        <v>1</v>
      </c>
      <c r="AN54" s="48" t="n">
        <v>2</v>
      </c>
      <c r="AO54" s="49" t="n">
        <v>4</v>
      </c>
      <c r="AP54" s="49" t="n">
        <v>4</v>
      </c>
      <c r="AQ54" s="49" t="n">
        <v>3</v>
      </c>
      <c r="AR54" s="49" t="n">
        <v>4</v>
      </c>
      <c r="AS54" s="50" t="n">
        <v>4</v>
      </c>
      <c r="AT54" s="50" t="n">
        <v>2</v>
      </c>
      <c r="AU54" s="50" t="n">
        <v>2</v>
      </c>
      <c r="AV54" s="50" t="n">
        <v>5</v>
      </c>
      <c r="AW54" s="51" t="n">
        <v>5</v>
      </c>
      <c r="AX54" s="51" t="n">
        <v>4</v>
      </c>
      <c r="AY54" s="51" t="n">
        <v>4</v>
      </c>
      <c r="AZ54" s="51" t="n">
        <v>2</v>
      </c>
      <c r="BA54" s="52" t="n">
        <v>2</v>
      </c>
      <c r="BB54" s="52" t="n">
        <v>4</v>
      </c>
      <c r="BC54" s="52" t="n">
        <v>3</v>
      </c>
      <c r="BD54" s="52" t="n">
        <v>4</v>
      </c>
      <c r="BE54" s="2"/>
    </row>
    <row r="55" customFormat="false" ht="15" hidden="false" customHeight="false" outlineLevel="0" collapsed="false">
      <c r="A55" s="2" t="s">
        <v>202</v>
      </c>
      <c r="B55" s="2" t="s">
        <v>57</v>
      </c>
      <c r="C55" s="2" t="s">
        <v>71</v>
      </c>
      <c r="D55" s="2" t="s">
        <v>59</v>
      </c>
      <c r="E55" s="2" t="s">
        <v>73</v>
      </c>
      <c r="F55" s="2" t="s">
        <v>115</v>
      </c>
      <c r="G55" s="40" t="n">
        <v>1</v>
      </c>
      <c r="H55" s="40" t="n">
        <v>3</v>
      </c>
      <c r="I55" s="40" t="n">
        <v>2</v>
      </c>
      <c r="J55" s="40" t="n">
        <v>2</v>
      </c>
      <c r="K55" s="41" t="n">
        <f aca="false">SUM(G55:J55)/4</f>
        <v>2</v>
      </c>
      <c r="L55" s="42" t="n">
        <v>2</v>
      </c>
      <c r="M55" s="42" t="n">
        <v>1</v>
      </c>
      <c r="N55" s="42" t="n">
        <v>2</v>
      </c>
      <c r="O55" s="42" t="n">
        <v>5</v>
      </c>
      <c r="P55" s="41" t="n">
        <f aca="false">SUM(L55:O55)/4</f>
        <v>2.5</v>
      </c>
      <c r="Q55" s="43" t="n">
        <v>5</v>
      </c>
      <c r="R55" s="43" t="n">
        <v>5</v>
      </c>
      <c r="S55" s="43" t="n">
        <v>4</v>
      </c>
      <c r="T55" s="43" t="n">
        <v>3</v>
      </c>
      <c r="U55" s="41" t="n">
        <f aca="false">SUM(Q55:T55)/4</f>
        <v>4.25</v>
      </c>
      <c r="V55" s="44" t="n">
        <v>5</v>
      </c>
      <c r="W55" s="44" t="n">
        <v>4</v>
      </c>
      <c r="X55" s="44" t="n">
        <v>5</v>
      </c>
      <c r="Y55" s="44" t="n">
        <v>4</v>
      </c>
      <c r="Z55" s="41" t="n">
        <f aca="false">SUM(V55:Y55)/4</f>
        <v>4.5</v>
      </c>
      <c r="AA55" s="45" t="n">
        <v>4</v>
      </c>
      <c r="AB55" s="45" t="n">
        <v>5</v>
      </c>
      <c r="AC55" s="46" t="n">
        <v>1</v>
      </c>
      <c r="AD55" s="46" t="n">
        <v>2</v>
      </c>
      <c r="AE55" s="46" t="n">
        <v>1</v>
      </c>
      <c r="AF55" s="46" t="n">
        <v>4</v>
      </c>
      <c r="AG55" s="47" t="n">
        <v>4</v>
      </c>
      <c r="AH55" s="47" t="n">
        <v>3</v>
      </c>
      <c r="AI55" s="47" t="n">
        <v>3</v>
      </c>
      <c r="AJ55" s="47" t="n">
        <v>2</v>
      </c>
      <c r="AK55" s="48" t="n">
        <v>4</v>
      </c>
      <c r="AL55" s="48" t="n">
        <v>3</v>
      </c>
      <c r="AM55" s="48" t="n">
        <v>5</v>
      </c>
      <c r="AN55" s="48" t="n">
        <v>4</v>
      </c>
      <c r="AO55" s="49" t="n">
        <v>4</v>
      </c>
      <c r="AP55" s="49" t="n">
        <v>3</v>
      </c>
      <c r="AQ55" s="49" t="n">
        <v>5</v>
      </c>
      <c r="AR55" s="49" t="n">
        <v>4</v>
      </c>
      <c r="AS55" s="50" t="n">
        <v>5</v>
      </c>
      <c r="AT55" s="50" t="n">
        <v>5</v>
      </c>
      <c r="AU55" s="50" t="n">
        <v>4</v>
      </c>
      <c r="AV55" s="50" t="n">
        <v>5</v>
      </c>
      <c r="AW55" s="51" t="n">
        <v>5</v>
      </c>
      <c r="AX55" s="51" t="n">
        <v>3</v>
      </c>
      <c r="AY55" s="51" t="n">
        <v>3</v>
      </c>
      <c r="AZ55" s="51" t="n">
        <v>4</v>
      </c>
      <c r="BA55" s="52" t="n">
        <v>3</v>
      </c>
      <c r="BB55" s="52" t="n">
        <v>3</v>
      </c>
      <c r="BC55" s="52" t="n">
        <v>4</v>
      </c>
      <c r="BD55" s="52" t="n">
        <v>5</v>
      </c>
      <c r="BE55" s="2"/>
    </row>
    <row r="56" customFormat="false" ht="15" hidden="false" customHeight="false" outlineLevel="0" collapsed="false">
      <c r="A56" s="2" t="s">
        <v>203</v>
      </c>
      <c r="B56" s="2" t="s">
        <v>105</v>
      </c>
      <c r="C56" s="2" t="s">
        <v>71</v>
      </c>
      <c r="D56" s="2" t="s">
        <v>72</v>
      </c>
      <c r="E56" s="2" t="s">
        <v>73</v>
      </c>
      <c r="F56" s="2" t="s">
        <v>115</v>
      </c>
      <c r="G56" s="40" t="n">
        <v>1</v>
      </c>
      <c r="H56" s="40" t="n">
        <v>1</v>
      </c>
      <c r="I56" s="40" t="n">
        <v>1</v>
      </c>
      <c r="J56" s="40" t="n">
        <v>1</v>
      </c>
      <c r="K56" s="41" t="n">
        <f aca="false">SUM(G56:J56)/4</f>
        <v>1</v>
      </c>
      <c r="L56" s="42" t="n">
        <v>2</v>
      </c>
      <c r="M56" s="42" t="n">
        <v>2</v>
      </c>
      <c r="N56" s="42" t="n">
        <v>3</v>
      </c>
      <c r="O56" s="42" t="n">
        <v>5</v>
      </c>
      <c r="P56" s="41" t="n">
        <f aca="false">SUM(L56:O56)/4</f>
        <v>3</v>
      </c>
      <c r="Q56" s="43" t="n">
        <v>5</v>
      </c>
      <c r="R56" s="43" t="n">
        <v>5</v>
      </c>
      <c r="S56" s="43" t="n">
        <v>5</v>
      </c>
      <c r="T56" s="43" t="n">
        <v>1</v>
      </c>
      <c r="U56" s="41" t="n">
        <f aca="false">SUM(Q56:T56)/4</f>
        <v>4</v>
      </c>
      <c r="V56" s="44" t="n">
        <v>5</v>
      </c>
      <c r="W56" s="44" t="n">
        <v>5</v>
      </c>
      <c r="X56" s="44" t="n">
        <v>5</v>
      </c>
      <c r="Y56" s="44" t="n">
        <v>5</v>
      </c>
      <c r="Z56" s="41" t="n">
        <f aca="false">SUM(V56:Y56)/4</f>
        <v>5</v>
      </c>
      <c r="AA56" s="45" t="n">
        <v>5</v>
      </c>
      <c r="AB56" s="45" t="n">
        <v>5</v>
      </c>
      <c r="AC56" s="46" t="n">
        <v>1</v>
      </c>
      <c r="AD56" s="46" t="n">
        <v>3</v>
      </c>
      <c r="AE56" s="46" t="n">
        <v>1</v>
      </c>
      <c r="AF56" s="46" t="n">
        <v>5</v>
      </c>
      <c r="AG56" s="47" t="n">
        <v>3</v>
      </c>
      <c r="AH56" s="47" t="n">
        <v>5</v>
      </c>
      <c r="AI56" s="47" t="n">
        <v>2</v>
      </c>
      <c r="AJ56" s="47" t="n">
        <v>2</v>
      </c>
      <c r="AK56" s="48" t="n">
        <v>5</v>
      </c>
      <c r="AL56" s="48" t="n">
        <v>3</v>
      </c>
      <c r="AM56" s="48" t="n">
        <v>3</v>
      </c>
      <c r="AN56" s="48" t="n">
        <v>5</v>
      </c>
      <c r="AO56" s="49" t="n">
        <v>2</v>
      </c>
      <c r="AP56" s="49" t="n">
        <v>5</v>
      </c>
      <c r="AQ56" s="49" t="n">
        <v>4</v>
      </c>
      <c r="AR56" s="49" t="n">
        <v>4</v>
      </c>
      <c r="AS56" s="50" t="n">
        <v>4</v>
      </c>
      <c r="AT56" s="50" t="n">
        <v>5</v>
      </c>
      <c r="AU56" s="50" t="n">
        <v>5</v>
      </c>
      <c r="AV56" s="50" t="n">
        <v>5</v>
      </c>
      <c r="AW56" s="51" t="n">
        <v>5</v>
      </c>
      <c r="AX56" s="51" t="n">
        <v>5</v>
      </c>
      <c r="AY56" s="51" t="n">
        <v>4</v>
      </c>
      <c r="AZ56" s="51" t="n">
        <v>5</v>
      </c>
      <c r="BA56" s="52" t="n">
        <v>4</v>
      </c>
      <c r="BB56" s="52" t="n">
        <v>4</v>
      </c>
      <c r="BC56" s="52" t="n">
        <v>5</v>
      </c>
      <c r="BD56" s="52" t="n">
        <v>5</v>
      </c>
      <c r="BE56" s="2"/>
      <c r="BF56" s="2"/>
      <c r="BG56" s="3"/>
    </row>
    <row r="57" customFormat="false" ht="15" hidden="false" customHeight="false" outlineLevel="0" collapsed="false">
      <c r="A57" s="2" t="s">
        <v>207</v>
      </c>
      <c r="B57" s="2" t="s">
        <v>105</v>
      </c>
      <c r="C57" s="2" t="s">
        <v>58</v>
      </c>
      <c r="D57" s="2" t="s">
        <v>72</v>
      </c>
      <c r="E57" s="2" t="s">
        <v>73</v>
      </c>
      <c r="F57" s="2" t="s">
        <v>115</v>
      </c>
      <c r="G57" s="40" t="n">
        <v>2</v>
      </c>
      <c r="H57" s="40" t="n">
        <v>3</v>
      </c>
      <c r="I57" s="40" t="n">
        <v>3</v>
      </c>
      <c r="J57" s="40" t="n">
        <v>2</v>
      </c>
      <c r="K57" s="41" t="n">
        <f aca="false">SUM(G57:J57)/4</f>
        <v>2.5</v>
      </c>
      <c r="L57" s="42" t="n">
        <v>2</v>
      </c>
      <c r="M57" s="42" t="n">
        <v>3</v>
      </c>
      <c r="N57" s="42" t="n">
        <v>3</v>
      </c>
      <c r="O57" s="42" t="n">
        <v>5</v>
      </c>
      <c r="P57" s="41" t="n">
        <f aca="false">SUM(L57:O57)/4</f>
        <v>3.25</v>
      </c>
      <c r="Q57" s="43" t="n">
        <v>5</v>
      </c>
      <c r="R57" s="43" t="n">
        <v>4</v>
      </c>
      <c r="S57" s="43" t="n">
        <v>3</v>
      </c>
      <c r="T57" s="43" t="n">
        <v>2</v>
      </c>
      <c r="U57" s="41" t="n">
        <f aca="false">SUM(Q57:T57)/4</f>
        <v>3.5</v>
      </c>
      <c r="V57" s="44" t="n">
        <v>4</v>
      </c>
      <c r="W57" s="44" t="n">
        <v>4</v>
      </c>
      <c r="X57" s="44" t="n">
        <v>4</v>
      </c>
      <c r="Y57" s="44" t="n">
        <v>3</v>
      </c>
      <c r="Z57" s="41" t="n">
        <f aca="false">SUM(V57:Y57)/4</f>
        <v>3.75</v>
      </c>
      <c r="AA57" s="45" t="n">
        <v>5</v>
      </c>
      <c r="AB57" s="45" t="n">
        <v>5</v>
      </c>
      <c r="AC57" s="46" t="n">
        <v>1</v>
      </c>
      <c r="AD57" s="46" t="n">
        <v>4</v>
      </c>
      <c r="AE57" s="46" t="n">
        <v>1</v>
      </c>
      <c r="AF57" s="46" t="n">
        <v>5</v>
      </c>
      <c r="AG57" s="47" t="n">
        <v>4</v>
      </c>
      <c r="AH57" s="47" t="n">
        <v>5</v>
      </c>
      <c r="AI57" s="47" t="n">
        <v>3</v>
      </c>
      <c r="AJ57" s="47" t="n">
        <v>2</v>
      </c>
      <c r="AK57" s="48" t="n">
        <v>3</v>
      </c>
      <c r="AL57" s="48" t="n">
        <v>2</v>
      </c>
      <c r="AM57" s="48" t="n">
        <v>2</v>
      </c>
      <c r="AN57" s="48" t="n">
        <v>3</v>
      </c>
      <c r="AO57" s="49" t="n">
        <v>4</v>
      </c>
      <c r="AP57" s="49" t="n">
        <v>5</v>
      </c>
      <c r="AQ57" s="49" t="n">
        <v>4</v>
      </c>
      <c r="AR57" s="49" t="n">
        <v>4</v>
      </c>
      <c r="AS57" s="50" t="n">
        <v>5</v>
      </c>
      <c r="AT57" s="50" t="n">
        <v>5</v>
      </c>
      <c r="AU57" s="50" t="n">
        <v>4</v>
      </c>
      <c r="AV57" s="50" t="n">
        <v>5</v>
      </c>
      <c r="AW57" s="51" t="n">
        <v>4</v>
      </c>
      <c r="AX57" s="51" t="n">
        <v>5</v>
      </c>
      <c r="AY57" s="51" t="n">
        <v>3</v>
      </c>
      <c r="AZ57" s="51" t="n">
        <v>4</v>
      </c>
      <c r="BA57" s="52" t="n">
        <v>2</v>
      </c>
      <c r="BB57" s="52" t="n">
        <v>5</v>
      </c>
      <c r="BC57" s="52" t="n">
        <v>5</v>
      </c>
      <c r="BD57" s="52" t="n">
        <v>4</v>
      </c>
      <c r="BE57" s="2"/>
    </row>
    <row r="58" customFormat="false" ht="15" hidden="false" customHeight="false" outlineLevel="0" collapsed="false">
      <c r="A58" s="2" t="s">
        <v>208</v>
      </c>
      <c r="B58" s="2" t="s">
        <v>95</v>
      </c>
      <c r="C58" s="2" t="s">
        <v>58</v>
      </c>
      <c r="D58" s="2" t="s">
        <v>72</v>
      </c>
      <c r="E58" s="2" t="s">
        <v>73</v>
      </c>
      <c r="F58" s="2" t="s">
        <v>96</v>
      </c>
      <c r="G58" s="40" t="n">
        <v>2</v>
      </c>
      <c r="H58" s="40" t="n">
        <v>3</v>
      </c>
      <c r="I58" s="40" t="n">
        <v>1</v>
      </c>
      <c r="J58" s="40" t="n">
        <v>2</v>
      </c>
      <c r="K58" s="41" t="n">
        <f aca="false">SUM(G58:J58)/4</f>
        <v>2</v>
      </c>
      <c r="L58" s="42" t="n">
        <v>1</v>
      </c>
      <c r="M58" s="42" t="n">
        <v>2</v>
      </c>
      <c r="N58" s="42" t="n">
        <v>2</v>
      </c>
      <c r="O58" s="42" t="n">
        <v>4</v>
      </c>
      <c r="P58" s="41" t="n">
        <f aca="false">SUM(L58:O58)/4</f>
        <v>2.25</v>
      </c>
      <c r="Q58" s="43" t="n">
        <v>5</v>
      </c>
      <c r="R58" s="43" t="n">
        <v>5</v>
      </c>
      <c r="S58" s="43" t="n">
        <v>4</v>
      </c>
      <c r="T58" s="43" t="n">
        <v>1</v>
      </c>
      <c r="U58" s="41" t="n">
        <f aca="false">SUM(Q58:T58)/4</f>
        <v>3.75</v>
      </c>
      <c r="V58" s="44" t="n">
        <v>4</v>
      </c>
      <c r="W58" s="44" t="n">
        <v>3</v>
      </c>
      <c r="X58" s="44" t="n">
        <v>3</v>
      </c>
      <c r="Y58" s="44" t="n">
        <v>5</v>
      </c>
      <c r="Z58" s="41" t="n">
        <f aca="false">SUM(V58:Y58)/4</f>
        <v>3.75</v>
      </c>
      <c r="AA58" s="45" t="n">
        <v>4</v>
      </c>
      <c r="AB58" s="45" t="n">
        <v>5</v>
      </c>
      <c r="AC58" s="46" t="n">
        <v>1</v>
      </c>
      <c r="AD58" s="46" t="n">
        <v>2</v>
      </c>
      <c r="AE58" s="46" t="n">
        <v>1</v>
      </c>
      <c r="AF58" s="46" t="n">
        <v>5</v>
      </c>
      <c r="AG58" s="47" t="n">
        <v>3</v>
      </c>
      <c r="AH58" s="47" t="n">
        <v>2</v>
      </c>
      <c r="AI58" s="47" t="n">
        <v>2</v>
      </c>
      <c r="AJ58" s="47" t="n">
        <v>1</v>
      </c>
      <c r="AK58" s="48" t="n">
        <v>5</v>
      </c>
      <c r="AL58" s="48" t="n">
        <v>4</v>
      </c>
      <c r="AM58" s="48" t="n">
        <v>5</v>
      </c>
      <c r="AN58" s="48" t="n">
        <v>4</v>
      </c>
      <c r="AO58" s="49" t="n">
        <v>4</v>
      </c>
      <c r="AP58" s="49" t="n">
        <v>5</v>
      </c>
      <c r="AQ58" s="49" t="n">
        <v>3</v>
      </c>
      <c r="AR58" s="49" t="n">
        <v>4</v>
      </c>
      <c r="AS58" s="50" t="n">
        <v>4</v>
      </c>
      <c r="AT58" s="50" t="n">
        <v>5</v>
      </c>
      <c r="AU58" s="50" t="n">
        <v>4</v>
      </c>
      <c r="AV58" s="50" t="n">
        <v>5</v>
      </c>
      <c r="AW58" s="51" t="n">
        <v>4</v>
      </c>
      <c r="AX58" s="51" t="n">
        <v>5</v>
      </c>
      <c r="AY58" s="51" t="n">
        <v>3</v>
      </c>
      <c r="AZ58" s="51" t="n">
        <v>4</v>
      </c>
      <c r="BA58" s="52" t="n">
        <v>4</v>
      </c>
      <c r="BB58" s="52" t="n">
        <v>0</v>
      </c>
      <c r="BC58" s="52" t="n">
        <v>5</v>
      </c>
      <c r="BD58" s="52" t="n">
        <v>4</v>
      </c>
      <c r="BE58" s="2"/>
    </row>
    <row r="59" customFormat="false" ht="15" hidden="false" customHeight="false" outlineLevel="0" collapsed="false">
      <c r="A59" s="2" t="s">
        <v>209</v>
      </c>
      <c r="B59" s="2" t="s">
        <v>129</v>
      </c>
      <c r="C59" s="2" t="s">
        <v>58</v>
      </c>
      <c r="D59" s="2" t="s">
        <v>59</v>
      </c>
      <c r="E59" s="2" t="s">
        <v>60</v>
      </c>
      <c r="F59" s="2" t="s">
        <v>115</v>
      </c>
      <c r="G59" s="40" t="n">
        <v>4</v>
      </c>
      <c r="H59" s="40" t="n">
        <v>3</v>
      </c>
      <c r="I59" s="40" t="n">
        <v>3</v>
      </c>
      <c r="J59" s="40" t="n">
        <v>2</v>
      </c>
      <c r="K59" s="41" t="n">
        <f aca="false">SUM(G59:J59)/4</f>
        <v>3</v>
      </c>
      <c r="L59" s="42" t="n">
        <v>3</v>
      </c>
      <c r="M59" s="42" t="n">
        <v>3</v>
      </c>
      <c r="N59" s="42" t="n">
        <v>2</v>
      </c>
      <c r="O59" s="42" t="n">
        <v>4</v>
      </c>
      <c r="P59" s="41" t="n">
        <f aca="false">SUM(L59:O59)/4</f>
        <v>3</v>
      </c>
      <c r="Q59" s="43" t="n">
        <v>4</v>
      </c>
      <c r="R59" s="43" t="n">
        <v>3</v>
      </c>
      <c r="S59" s="43" t="n">
        <v>3</v>
      </c>
      <c r="T59" s="43" t="n">
        <v>2</v>
      </c>
      <c r="U59" s="41" t="n">
        <f aca="false">SUM(Q59:T59)/4</f>
        <v>3</v>
      </c>
      <c r="V59" s="44" t="n">
        <v>4</v>
      </c>
      <c r="W59" s="44" t="n">
        <v>4</v>
      </c>
      <c r="X59" s="44" t="n">
        <v>4</v>
      </c>
      <c r="Y59" s="44" t="n">
        <v>5</v>
      </c>
      <c r="Z59" s="41" t="n">
        <f aca="false">SUM(V59:Y59)/4</f>
        <v>4.25</v>
      </c>
      <c r="AA59" s="45" t="n">
        <v>4</v>
      </c>
      <c r="AB59" s="45" t="n">
        <v>5</v>
      </c>
      <c r="AC59" s="46" t="n">
        <v>2</v>
      </c>
      <c r="AD59" s="46" t="n">
        <v>3</v>
      </c>
      <c r="AE59" s="46" t="n">
        <v>2</v>
      </c>
      <c r="AF59" s="46" t="n">
        <v>4</v>
      </c>
      <c r="AG59" s="47" t="n">
        <v>3</v>
      </c>
      <c r="AH59" s="47" t="n">
        <v>3</v>
      </c>
      <c r="AI59" s="47" t="n">
        <v>3</v>
      </c>
      <c r="AJ59" s="47" t="n">
        <v>2</v>
      </c>
      <c r="AK59" s="48" t="n">
        <v>4</v>
      </c>
      <c r="AL59" s="48" t="n">
        <v>4</v>
      </c>
      <c r="AM59" s="48" t="n">
        <v>4</v>
      </c>
      <c r="AN59" s="48" t="n">
        <v>4</v>
      </c>
      <c r="AO59" s="49" t="n">
        <v>4</v>
      </c>
      <c r="AP59" s="49" t="n">
        <v>4</v>
      </c>
      <c r="AQ59" s="49" t="n">
        <v>4</v>
      </c>
      <c r="AR59" s="49" t="n">
        <v>4</v>
      </c>
      <c r="AS59" s="50" t="n">
        <v>4</v>
      </c>
      <c r="AT59" s="50" t="n">
        <v>5</v>
      </c>
      <c r="AU59" s="50" t="n">
        <v>4</v>
      </c>
      <c r="AV59" s="50" t="n">
        <v>5</v>
      </c>
      <c r="AW59" s="51" t="n">
        <v>4</v>
      </c>
      <c r="AX59" s="51" t="n">
        <v>4</v>
      </c>
      <c r="AY59" s="51" t="n">
        <v>4</v>
      </c>
      <c r="AZ59" s="51" t="n">
        <v>5</v>
      </c>
      <c r="BA59" s="52" t="n">
        <v>4</v>
      </c>
      <c r="BB59" s="52" t="n">
        <v>3</v>
      </c>
      <c r="BC59" s="52" t="n">
        <v>5</v>
      </c>
      <c r="BD59" s="52" t="n">
        <v>4</v>
      </c>
      <c r="BE59" s="2"/>
      <c r="BF59" s="2"/>
      <c r="BG59" s="2"/>
      <c r="BH59" s="2"/>
    </row>
    <row r="60" customFormat="false" ht="15" hidden="false" customHeight="false" outlineLevel="0" collapsed="false">
      <c r="A60" s="2" t="s">
        <v>213</v>
      </c>
      <c r="B60" s="2" t="s">
        <v>70</v>
      </c>
      <c r="C60" s="2" t="s">
        <v>58</v>
      </c>
      <c r="D60" s="2" t="s">
        <v>72</v>
      </c>
      <c r="E60" s="2" t="s">
        <v>60</v>
      </c>
      <c r="F60" s="2" t="s">
        <v>87</v>
      </c>
      <c r="G60" s="40" t="n">
        <v>4</v>
      </c>
      <c r="H60" s="40" t="n">
        <v>5</v>
      </c>
      <c r="I60" s="40" t="n">
        <v>5</v>
      </c>
      <c r="J60" s="40" t="n">
        <v>4</v>
      </c>
      <c r="K60" s="41" t="n">
        <f aca="false">SUM(G60:J60)/4</f>
        <v>4.5</v>
      </c>
      <c r="L60" s="42" t="n">
        <v>5</v>
      </c>
      <c r="M60" s="42" t="n">
        <v>5</v>
      </c>
      <c r="N60" s="42" t="n">
        <v>2</v>
      </c>
      <c r="O60" s="42" t="n">
        <v>5</v>
      </c>
      <c r="P60" s="41" t="n">
        <f aca="false">SUM(L60:O60)/4</f>
        <v>4.25</v>
      </c>
      <c r="Q60" s="43" t="n">
        <v>5</v>
      </c>
      <c r="R60" s="43" t="n">
        <v>5</v>
      </c>
      <c r="S60" s="43" t="n">
        <v>2</v>
      </c>
      <c r="T60" s="43" t="n">
        <v>2</v>
      </c>
      <c r="U60" s="41" t="n">
        <f aca="false">SUM(Q60:T60)/4</f>
        <v>3.5</v>
      </c>
      <c r="V60" s="44" t="n">
        <v>5</v>
      </c>
      <c r="W60" s="44" t="n">
        <v>2</v>
      </c>
      <c r="X60" s="44" t="n">
        <v>5</v>
      </c>
      <c r="Y60" s="44" t="n">
        <v>4</v>
      </c>
      <c r="Z60" s="41" t="n">
        <f aca="false">SUM(V60:Y60)/4</f>
        <v>4</v>
      </c>
      <c r="AA60" s="45" t="n">
        <v>5</v>
      </c>
      <c r="AB60" s="45" t="n">
        <v>5</v>
      </c>
      <c r="AC60" s="46" t="n">
        <v>2</v>
      </c>
      <c r="AD60" s="46" t="n">
        <v>2</v>
      </c>
      <c r="AE60" s="46" t="n">
        <v>4</v>
      </c>
      <c r="AF60" s="46" t="n">
        <v>3</v>
      </c>
      <c r="AG60" s="47" t="n">
        <v>2</v>
      </c>
      <c r="AH60" s="47" t="n">
        <v>4</v>
      </c>
      <c r="AI60" s="47" t="n">
        <v>2</v>
      </c>
      <c r="AJ60" s="47" t="n">
        <v>2</v>
      </c>
      <c r="AK60" s="48" t="n">
        <v>4</v>
      </c>
      <c r="AL60" s="48" t="n">
        <v>2</v>
      </c>
      <c r="AM60" s="48" t="n">
        <v>2</v>
      </c>
      <c r="AN60" s="48" t="n">
        <v>4</v>
      </c>
      <c r="AO60" s="49" t="n">
        <v>4</v>
      </c>
      <c r="AP60" s="49" t="n">
        <v>5</v>
      </c>
      <c r="AQ60" s="49" t="n">
        <v>5</v>
      </c>
      <c r="AR60" s="49" t="n">
        <v>5</v>
      </c>
      <c r="AS60" s="50" t="n">
        <v>5</v>
      </c>
      <c r="AT60" s="50" t="n">
        <v>2</v>
      </c>
      <c r="AU60" s="50" t="n">
        <v>2</v>
      </c>
      <c r="AV60" s="50" t="n">
        <v>5</v>
      </c>
      <c r="AW60" s="51" t="n">
        <v>5</v>
      </c>
      <c r="AX60" s="51" t="n">
        <v>5</v>
      </c>
      <c r="AY60" s="51" t="n">
        <v>5</v>
      </c>
      <c r="AZ60" s="51" t="n">
        <v>5</v>
      </c>
      <c r="BA60" s="52" t="n">
        <v>2</v>
      </c>
      <c r="BB60" s="52" t="n">
        <v>5</v>
      </c>
      <c r="BC60" s="52" t="n">
        <v>5</v>
      </c>
      <c r="BD60" s="52" t="n">
        <v>5</v>
      </c>
      <c r="BE60" s="2"/>
      <c r="BF60" s="2"/>
      <c r="BG60" s="2"/>
      <c r="BH60" s="2"/>
    </row>
    <row r="61" customFormat="false" ht="15" hidden="false" customHeight="false" outlineLevel="0" collapsed="false">
      <c r="A61" s="2" t="s">
        <v>216</v>
      </c>
      <c r="B61" s="2" t="s">
        <v>99</v>
      </c>
      <c r="C61" s="2" t="s">
        <v>58</v>
      </c>
      <c r="D61" s="2" t="s">
        <v>72</v>
      </c>
      <c r="E61" s="2" t="s">
        <v>73</v>
      </c>
      <c r="F61" s="2" t="s">
        <v>115</v>
      </c>
      <c r="G61" s="40" t="n">
        <v>5</v>
      </c>
      <c r="H61" s="40" t="n">
        <v>2</v>
      </c>
      <c r="I61" s="40" t="n">
        <v>1</v>
      </c>
      <c r="J61" s="40" t="n">
        <v>2</v>
      </c>
      <c r="K61" s="41" t="n">
        <f aca="false">SUM(G61:J61)/4</f>
        <v>2.5</v>
      </c>
      <c r="L61" s="42" t="n">
        <v>1</v>
      </c>
      <c r="M61" s="42" t="n">
        <v>1</v>
      </c>
      <c r="N61" s="42" t="n">
        <v>2</v>
      </c>
      <c r="O61" s="42" t="n">
        <v>5</v>
      </c>
      <c r="P61" s="41" t="n">
        <f aca="false">SUM(L61:O61)/4</f>
        <v>2.25</v>
      </c>
      <c r="Q61" s="43" t="n">
        <v>5</v>
      </c>
      <c r="R61" s="43" t="n">
        <v>5</v>
      </c>
      <c r="S61" s="43" t="n">
        <v>5</v>
      </c>
      <c r="T61" s="43" t="n">
        <v>4</v>
      </c>
      <c r="U61" s="41" t="n">
        <f aca="false">SUM(Q61:T61)/4</f>
        <v>4.75</v>
      </c>
      <c r="V61" s="44" t="n">
        <v>4</v>
      </c>
      <c r="W61" s="44" t="n">
        <v>5</v>
      </c>
      <c r="X61" s="44" t="n">
        <v>5</v>
      </c>
      <c r="Y61" s="44" t="n">
        <v>5</v>
      </c>
      <c r="Z61" s="41" t="n">
        <f aca="false">SUM(V61:Y61)/4</f>
        <v>4.75</v>
      </c>
      <c r="AA61" s="45" t="n">
        <v>5</v>
      </c>
      <c r="AB61" s="45" t="n">
        <v>5</v>
      </c>
      <c r="AC61" s="46" t="n">
        <v>1</v>
      </c>
      <c r="AD61" s="46" t="n">
        <v>2</v>
      </c>
      <c r="AE61" s="46" t="n">
        <v>2</v>
      </c>
      <c r="AF61" s="46" t="n">
        <v>4</v>
      </c>
      <c r="AG61" s="47" t="n">
        <v>2</v>
      </c>
      <c r="AH61" s="47" t="n">
        <v>1</v>
      </c>
      <c r="AI61" s="47" t="n">
        <v>2</v>
      </c>
      <c r="AJ61" s="47" t="n">
        <v>1</v>
      </c>
      <c r="AK61" s="48" t="n">
        <v>4</v>
      </c>
      <c r="AL61" s="48" t="n">
        <v>3</v>
      </c>
      <c r="AM61" s="48" t="n">
        <v>3</v>
      </c>
      <c r="AN61" s="48" t="n">
        <v>2</v>
      </c>
      <c r="AO61" s="49" t="n">
        <v>3</v>
      </c>
      <c r="AP61" s="49" t="n">
        <v>4</v>
      </c>
      <c r="AQ61" s="49" t="n">
        <v>2</v>
      </c>
      <c r="AR61" s="49" t="n">
        <v>3</v>
      </c>
      <c r="AS61" s="50" t="n">
        <v>5</v>
      </c>
      <c r="AT61" s="50" t="n">
        <v>4</v>
      </c>
      <c r="AU61" s="50" t="n">
        <v>5</v>
      </c>
      <c r="AV61" s="50" t="n">
        <v>5</v>
      </c>
      <c r="AW61" s="51" t="n">
        <v>5</v>
      </c>
      <c r="AX61" s="51" t="n">
        <v>3</v>
      </c>
      <c r="AY61" s="51" t="n">
        <v>2</v>
      </c>
      <c r="AZ61" s="51" t="n">
        <v>3</v>
      </c>
      <c r="BA61" s="52" t="n">
        <v>2</v>
      </c>
      <c r="BB61" s="52" t="n">
        <v>2</v>
      </c>
      <c r="BC61" s="52" t="n">
        <v>5</v>
      </c>
      <c r="BD61" s="52" t="n">
        <v>5</v>
      </c>
      <c r="BE61" s="2"/>
    </row>
    <row r="62" customFormat="false" ht="15" hidden="false" customHeight="false" outlineLevel="0" collapsed="false">
      <c r="A62" s="2" t="s">
        <v>217</v>
      </c>
      <c r="B62" s="2" t="s">
        <v>99</v>
      </c>
      <c r="C62" s="2" t="s">
        <v>58</v>
      </c>
      <c r="D62" s="2" t="s">
        <v>59</v>
      </c>
      <c r="E62" s="2" t="s">
        <v>60</v>
      </c>
      <c r="F62" s="2" t="s">
        <v>80</v>
      </c>
      <c r="G62" s="40" t="n">
        <v>4</v>
      </c>
      <c r="H62" s="40" t="n">
        <v>2</v>
      </c>
      <c r="I62" s="40" t="n">
        <v>4</v>
      </c>
      <c r="J62" s="40" t="n">
        <v>5</v>
      </c>
      <c r="K62" s="41" t="n">
        <f aca="false">SUM(G62:J62)/4</f>
        <v>3.75</v>
      </c>
      <c r="L62" s="42" t="n">
        <v>5</v>
      </c>
      <c r="M62" s="42" t="n">
        <v>4</v>
      </c>
      <c r="N62" s="42" t="n">
        <v>4</v>
      </c>
      <c r="O62" s="42" t="n">
        <v>5</v>
      </c>
      <c r="P62" s="41" t="n">
        <f aca="false">SUM(L62:O62)/4</f>
        <v>4.5</v>
      </c>
      <c r="Q62" s="43" t="n">
        <v>4</v>
      </c>
      <c r="R62" s="43" t="n">
        <v>4</v>
      </c>
      <c r="S62" s="43" t="n">
        <v>5</v>
      </c>
      <c r="T62" s="43" t="n">
        <v>1</v>
      </c>
      <c r="U62" s="41" t="n">
        <f aca="false">SUM(Q62:T62)/4</f>
        <v>3.5</v>
      </c>
      <c r="V62" s="44" t="n">
        <v>1</v>
      </c>
      <c r="W62" s="44" t="n">
        <v>2</v>
      </c>
      <c r="X62" s="44" t="n">
        <v>1</v>
      </c>
      <c r="Y62" s="44" t="n">
        <v>1</v>
      </c>
      <c r="Z62" s="41" t="n">
        <f aca="false">SUM(V62:Y62)/4</f>
        <v>1.25</v>
      </c>
      <c r="AA62" s="45" t="n">
        <v>3</v>
      </c>
      <c r="AB62" s="45" t="n">
        <v>4</v>
      </c>
      <c r="AC62" s="46" t="n">
        <v>2</v>
      </c>
      <c r="AD62" s="46" t="n">
        <v>3</v>
      </c>
      <c r="AE62" s="46" t="n">
        <v>1</v>
      </c>
      <c r="AF62" s="46" t="n">
        <v>4</v>
      </c>
      <c r="AG62" s="47" t="n">
        <v>3</v>
      </c>
      <c r="AH62" s="47" t="n">
        <v>4</v>
      </c>
      <c r="AI62" s="47" t="n">
        <v>1</v>
      </c>
      <c r="AJ62" s="47" t="n">
        <v>4</v>
      </c>
      <c r="AK62" s="48" t="n">
        <v>4</v>
      </c>
      <c r="AL62" s="48" t="n">
        <v>2</v>
      </c>
      <c r="AM62" s="48" t="n">
        <v>1</v>
      </c>
      <c r="AN62" s="48" t="n">
        <v>4</v>
      </c>
      <c r="AO62" s="49" t="n">
        <v>3</v>
      </c>
      <c r="AP62" s="49" t="n">
        <v>4</v>
      </c>
      <c r="AQ62" s="49" t="n">
        <v>5</v>
      </c>
      <c r="AR62" s="49" t="n">
        <v>5</v>
      </c>
      <c r="AS62" s="50" t="n">
        <v>5</v>
      </c>
      <c r="AT62" s="50" t="n">
        <v>1</v>
      </c>
      <c r="AU62" s="50" t="n">
        <v>5</v>
      </c>
      <c r="AV62" s="50" t="n">
        <v>4</v>
      </c>
      <c r="AW62" s="51" t="n">
        <v>2</v>
      </c>
      <c r="AX62" s="51" t="n">
        <v>5</v>
      </c>
      <c r="AY62" s="51" t="n">
        <v>5</v>
      </c>
      <c r="AZ62" s="51" t="n">
        <v>3</v>
      </c>
      <c r="BA62" s="52" t="n">
        <v>1</v>
      </c>
      <c r="BB62" s="52" t="n">
        <v>5</v>
      </c>
      <c r="BC62" s="52" t="n">
        <v>4</v>
      </c>
      <c r="BD62" s="52" t="n">
        <v>3</v>
      </c>
      <c r="BE62" s="2"/>
      <c r="BF62" s="2"/>
      <c r="BG62" s="2"/>
    </row>
    <row r="63" customFormat="false" ht="15" hidden="false" customHeight="false" outlineLevel="0" collapsed="false">
      <c r="A63" s="2" t="s">
        <v>220</v>
      </c>
      <c r="B63" s="2" t="s">
        <v>57</v>
      </c>
      <c r="C63" s="2" t="s">
        <v>71</v>
      </c>
      <c r="D63" s="2" t="s">
        <v>72</v>
      </c>
      <c r="E63" s="2" t="s">
        <v>73</v>
      </c>
      <c r="F63" s="2" t="s">
        <v>96</v>
      </c>
      <c r="G63" s="40" t="n">
        <v>1</v>
      </c>
      <c r="H63" s="40" t="n">
        <v>3</v>
      </c>
      <c r="I63" s="40" t="n">
        <v>2</v>
      </c>
      <c r="J63" s="40" t="n">
        <v>2</v>
      </c>
      <c r="K63" s="41" t="n">
        <f aca="false">SUM(G63:J63)/4</f>
        <v>2</v>
      </c>
      <c r="L63" s="42" t="n">
        <v>2</v>
      </c>
      <c r="M63" s="42" t="n">
        <v>2</v>
      </c>
      <c r="N63" s="42" t="n">
        <v>2</v>
      </c>
      <c r="O63" s="42" t="n">
        <v>2</v>
      </c>
      <c r="P63" s="41" t="n">
        <f aca="false">SUM(L63:O63)/4</f>
        <v>2</v>
      </c>
      <c r="Q63" s="43" t="n">
        <v>5</v>
      </c>
      <c r="R63" s="43" t="n">
        <v>5</v>
      </c>
      <c r="S63" s="43" t="n">
        <v>2</v>
      </c>
      <c r="T63" s="43" t="n">
        <v>1</v>
      </c>
      <c r="U63" s="41" t="n">
        <f aca="false">SUM(Q63:T63)/4</f>
        <v>3.25</v>
      </c>
      <c r="V63" s="44" t="n">
        <v>4</v>
      </c>
      <c r="W63" s="44" t="n">
        <v>4</v>
      </c>
      <c r="X63" s="44" t="n">
        <v>5</v>
      </c>
      <c r="Y63" s="44" t="n">
        <v>5</v>
      </c>
      <c r="Z63" s="41" t="n">
        <f aca="false">SUM(V63:Y63)/4</f>
        <v>4.5</v>
      </c>
      <c r="AA63" s="45" t="n">
        <v>5</v>
      </c>
      <c r="AB63" s="45" t="n">
        <v>2</v>
      </c>
      <c r="AC63" s="46" t="n">
        <v>1</v>
      </c>
      <c r="AD63" s="46" t="n">
        <v>1</v>
      </c>
      <c r="AE63" s="46" t="n">
        <v>1</v>
      </c>
      <c r="AF63" s="46" t="n">
        <v>3</v>
      </c>
      <c r="AG63" s="47" t="n">
        <v>1</v>
      </c>
      <c r="AH63" s="47" t="n">
        <v>3</v>
      </c>
      <c r="AI63" s="47" t="n">
        <v>2</v>
      </c>
      <c r="AJ63" s="47" t="n">
        <v>1</v>
      </c>
      <c r="AK63" s="48" t="n">
        <v>4</v>
      </c>
      <c r="AL63" s="48" t="n">
        <v>4</v>
      </c>
      <c r="AM63" s="48" t="n">
        <v>5</v>
      </c>
      <c r="AN63" s="48" t="n">
        <v>4</v>
      </c>
      <c r="AO63" s="49" t="n">
        <v>4</v>
      </c>
      <c r="AP63" s="49" t="n">
        <v>4</v>
      </c>
      <c r="AQ63" s="49" t="n">
        <v>4</v>
      </c>
      <c r="AR63" s="49" t="n">
        <v>4</v>
      </c>
      <c r="AS63" s="50" t="n">
        <v>4</v>
      </c>
      <c r="AT63" s="50" t="n">
        <v>4</v>
      </c>
      <c r="AU63" s="50" t="n">
        <v>4</v>
      </c>
      <c r="AV63" s="50" t="n">
        <v>5</v>
      </c>
      <c r="AW63" s="51" t="n">
        <v>5</v>
      </c>
      <c r="AX63" s="51" t="n">
        <v>5</v>
      </c>
      <c r="AY63" s="51" t="n">
        <v>5</v>
      </c>
      <c r="AZ63" s="51" t="n">
        <v>5</v>
      </c>
      <c r="BA63" s="52" t="n">
        <v>4</v>
      </c>
      <c r="BB63" s="52" t="n">
        <v>4</v>
      </c>
      <c r="BC63" s="52" t="n">
        <v>5</v>
      </c>
      <c r="BD63" s="52" t="n">
        <v>5</v>
      </c>
      <c r="BE63" s="2"/>
    </row>
    <row r="64" customFormat="false" ht="15" hidden="false" customHeight="false" outlineLevel="0" collapsed="false">
      <c r="A64" s="2" t="s">
        <v>221</v>
      </c>
      <c r="B64" s="2" t="s">
        <v>149</v>
      </c>
      <c r="C64" s="2" t="s">
        <v>58</v>
      </c>
      <c r="D64" s="2" t="s">
        <v>59</v>
      </c>
      <c r="E64" s="2" t="s">
        <v>79</v>
      </c>
      <c r="F64" s="2" t="s">
        <v>150</v>
      </c>
      <c r="G64" s="40" t="n">
        <v>5</v>
      </c>
      <c r="H64" s="40" t="n">
        <v>5</v>
      </c>
      <c r="I64" s="40" t="n">
        <v>5</v>
      </c>
      <c r="J64" s="40" t="n">
        <v>5</v>
      </c>
      <c r="K64" s="41" t="n">
        <f aca="false">SUM(G64:J64)/4</f>
        <v>5</v>
      </c>
      <c r="L64" s="42" t="n">
        <v>5</v>
      </c>
      <c r="M64" s="42" t="n">
        <v>5</v>
      </c>
      <c r="N64" s="42" t="n">
        <v>5</v>
      </c>
      <c r="O64" s="42" t="n">
        <v>4</v>
      </c>
      <c r="P64" s="41" t="n">
        <f aca="false">SUM(L64:O64)/4</f>
        <v>4.75</v>
      </c>
      <c r="Q64" s="43" t="n">
        <v>5</v>
      </c>
      <c r="R64" s="43" t="n">
        <v>4</v>
      </c>
      <c r="S64" s="43" t="n">
        <v>2</v>
      </c>
      <c r="T64" s="43" t="n">
        <v>1</v>
      </c>
      <c r="U64" s="41" t="n">
        <f aca="false">SUM(Q64:T64)/4</f>
        <v>3</v>
      </c>
      <c r="V64" s="44" t="n">
        <v>4</v>
      </c>
      <c r="W64" s="44" t="n">
        <v>3</v>
      </c>
      <c r="X64" s="44" t="n">
        <v>5</v>
      </c>
      <c r="Y64" s="44" t="n">
        <v>5</v>
      </c>
      <c r="Z64" s="41" t="n">
        <f aca="false">SUM(V64:Y64)/4</f>
        <v>4.25</v>
      </c>
      <c r="AA64" s="45" t="n">
        <v>1</v>
      </c>
      <c r="AB64" s="45" t="n">
        <v>4</v>
      </c>
      <c r="AC64" s="46" t="n">
        <v>3</v>
      </c>
      <c r="AD64" s="46" t="n">
        <v>1</v>
      </c>
      <c r="AE64" s="46" t="n">
        <v>4</v>
      </c>
      <c r="AF64" s="46" t="n">
        <v>1</v>
      </c>
      <c r="AG64" s="47" t="n">
        <v>4</v>
      </c>
      <c r="AH64" s="47" t="n">
        <v>5</v>
      </c>
      <c r="AI64" s="47" t="n">
        <v>1</v>
      </c>
      <c r="AJ64" s="47" t="n">
        <v>2</v>
      </c>
      <c r="AK64" s="48" t="n">
        <v>1</v>
      </c>
      <c r="AL64" s="48" t="n">
        <v>1</v>
      </c>
      <c r="AM64" s="48" t="n">
        <v>4</v>
      </c>
      <c r="AN64" s="48" t="n">
        <v>2</v>
      </c>
      <c r="AO64" s="49" t="n">
        <v>4</v>
      </c>
      <c r="AP64" s="49" t="n">
        <v>5</v>
      </c>
      <c r="AQ64" s="49" t="n">
        <v>1</v>
      </c>
      <c r="AR64" s="49" t="n">
        <v>5</v>
      </c>
      <c r="AS64" s="50" t="n">
        <v>5</v>
      </c>
      <c r="AT64" s="50" t="n">
        <v>5</v>
      </c>
      <c r="AU64" s="50" t="n">
        <v>4</v>
      </c>
      <c r="AV64" s="50" t="n">
        <v>5</v>
      </c>
      <c r="AW64" s="51" t="n">
        <v>5</v>
      </c>
      <c r="AX64" s="51" t="n">
        <v>5</v>
      </c>
      <c r="AY64" s="51" t="n">
        <v>5</v>
      </c>
      <c r="AZ64" s="51" t="n">
        <v>3</v>
      </c>
      <c r="BA64" s="52" t="n">
        <v>4</v>
      </c>
      <c r="BB64" s="52" t="n">
        <v>2</v>
      </c>
      <c r="BC64" s="52" t="n">
        <v>4</v>
      </c>
      <c r="BD64" s="52" t="n">
        <v>1</v>
      </c>
      <c r="BE64" s="2"/>
    </row>
    <row r="65" customFormat="false" ht="15" hidden="false" customHeight="false" outlineLevel="0" collapsed="false">
      <c r="A65" s="2" t="s">
        <v>222</v>
      </c>
      <c r="B65" s="2" t="s">
        <v>57</v>
      </c>
      <c r="C65" s="2" t="s">
        <v>58</v>
      </c>
      <c r="D65" s="2" t="s">
        <v>72</v>
      </c>
      <c r="E65" s="2" t="s">
        <v>60</v>
      </c>
      <c r="F65" s="2" t="s">
        <v>61</v>
      </c>
      <c r="G65" s="40" t="n">
        <v>5</v>
      </c>
      <c r="H65" s="40" t="n">
        <v>4</v>
      </c>
      <c r="I65" s="40" t="n">
        <v>4</v>
      </c>
      <c r="J65" s="40" t="n">
        <v>4</v>
      </c>
      <c r="K65" s="41" t="n">
        <f aca="false">SUM(G65:J65)/4</f>
        <v>4.25</v>
      </c>
      <c r="L65" s="42" t="n">
        <v>4</v>
      </c>
      <c r="M65" s="42" t="n">
        <v>4</v>
      </c>
      <c r="N65" s="42" t="n">
        <v>1</v>
      </c>
      <c r="O65" s="42" t="n">
        <v>2</v>
      </c>
      <c r="P65" s="41" t="n">
        <f aca="false">SUM(L65:O65)/4</f>
        <v>2.75</v>
      </c>
      <c r="Q65" s="43" t="n">
        <v>4</v>
      </c>
      <c r="R65" s="43" t="n">
        <v>3</v>
      </c>
      <c r="S65" s="43" t="n">
        <v>2</v>
      </c>
      <c r="T65" s="43" t="n">
        <v>2</v>
      </c>
      <c r="U65" s="41" t="n">
        <f aca="false">SUM(Q65:T65)/4</f>
        <v>2.75</v>
      </c>
      <c r="V65" s="44" t="n">
        <v>2</v>
      </c>
      <c r="W65" s="44" t="n">
        <v>2</v>
      </c>
      <c r="X65" s="44" t="n">
        <v>3</v>
      </c>
      <c r="Y65" s="44" t="n">
        <v>2</v>
      </c>
      <c r="Z65" s="41" t="n">
        <f aca="false">SUM(V65:Y65)/4</f>
        <v>2.25</v>
      </c>
      <c r="AA65" s="45" t="n">
        <v>1</v>
      </c>
      <c r="AB65" s="45" t="n">
        <v>3</v>
      </c>
      <c r="AC65" s="46" t="n">
        <v>3</v>
      </c>
      <c r="AD65" s="46" t="n">
        <v>2</v>
      </c>
      <c r="AE65" s="46" t="n">
        <v>3</v>
      </c>
      <c r="AF65" s="46" t="n">
        <v>2</v>
      </c>
      <c r="AG65" s="47" t="n">
        <v>2</v>
      </c>
      <c r="AH65" s="47" t="n">
        <v>4</v>
      </c>
      <c r="AI65" s="47" t="n">
        <v>1</v>
      </c>
      <c r="AJ65" s="47" t="n">
        <v>4</v>
      </c>
      <c r="AK65" s="48" t="n">
        <v>2</v>
      </c>
      <c r="AL65" s="48" t="n">
        <v>2</v>
      </c>
      <c r="AM65" s="48" t="n">
        <v>1</v>
      </c>
      <c r="AN65" s="48" t="n">
        <v>1</v>
      </c>
      <c r="AO65" s="49" t="n">
        <v>2</v>
      </c>
      <c r="AP65" s="49" t="n">
        <v>4</v>
      </c>
      <c r="AQ65" s="49" t="n">
        <v>2</v>
      </c>
      <c r="AR65" s="49" t="n">
        <v>3</v>
      </c>
      <c r="AS65" s="50" t="n">
        <v>3</v>
      </c>
      <c r="AT65" s="50" t="n">
        <v>1</v>
      </c>
      <c r="AU65" s="50" t="n">
        <v>1</v>
      </c>
      <c r="AV65" s="50" t="n">
        <v>3</v>
      </c>
      <c r="AW65" s="51" t="n">
        <v>4</v>
      </c>
      <c r="AX65" s="51" t="n">
        <v>4</v>
      </c>
      <c r="AY65" s="51" t="n">
        <v>3</v>
      </c>
      <c r="AZ65" s="51" t="n">
        <v>1</v>
      </c>
      <c r="BA65" s="52" t="n">
        <v>3</v>
      </c>
      <c r="BB65" s="52" t="n">
        <v>4</v>
      </c>
      <c r="BC65" s="52" t="n">
        <v>4</v>
      </c>
      <c r="BD65" s="52" t="n">
        <v>2</v>
      </c>
      <c r="BE65" s="2"/>
    </row>
    <row r="66" customFormat="false" ht="15" hidden="false" customHeight="false" outlineLevel="0" collapsed="false">
      <c r="A66" s="2" t="s">
        <v>223</v>
      </c>
      <c r="B66" s="2" t="s">
        <v>89</v>
      </c>
      <c r="C66" s="2" t="s">
        <v>58</v>
      </c>
      <c r="D66" s="2" t="s">
        <v>72</v>
      </c>
      <c r="E66" s="2" t="s">
        <v>73</v>
      </c>
      <c r="F66" s="2" t="s">
        <v>115</v>
      </c>
      <c r="G66" s="40" t="n">
        <v>1</v>
      </c>
      <c r="H66" s="40" t="n">
        <v>3</v>
      </c>
      <c r="I66" s="40" t="n">
        <v>2</v>
      </c>
      <c r="J66" s="40" t="n">
        <v>2</v>
      </c>
      <c r="K66" s="41" t="n">
        <f aca="false">SUM(G66:J66)/4</f>
        <v>2</v>
      </c>
      <c r="L66" s="42" t="n">
        <v>3</v>
      </c>
      <c r="M66" s="42" t="n">
        <v>2</v>
      </c>
      <c r="N66" s="42" t="n">
        <v>3</v>
      </c>
      <c r="O66" s="42" t="n">
        <v>4</v>
      </c>
      <c r="P66" s="41" t="n">
        <f aca="false">SUM(L66:O66)/4</f>
        <v>3</v>
      </c>
      <c r="Q66" s="43" t="n">
        <v>5</v>
      </c>
      <c r="R66" s="43" t="n">
        <v>5</v>
      </c>
      <c r="S66" s="43" t="n">
        <v>4</v>
      </c>
      <c r="T66" s="43" t="n">
        <v>5</v>
      </c>
      <c r="U66" s="41" t="n">
        <f aca="false">SUM(Q66:T66)/4</f>
        <v>4.75</v>
      </c>
      <c r="V66" s="44" t="n">
        <v>4</v>
      </c>
      <c r="W66" s="44" t="n">
        <v>4</v>
      </c>
      <c r="X66" s="44" t="n">
        <v>4</v>
      </c>
      <c r="Y66" s="44" t="n">
        <v>4</v>
      </c>
      <c r="Z66" s="41" t="n">
        <f aca="false">SUM(V66:Y66)/4</f>
        <v>4</v>
      </c>
      <c r="AA66" s="45" t="n">
        <v>4</v>
      </c>
      <c r="AB66" s="45" t="n">
        <v>4</v>
      </c>
      <c r="AC66" s="46" t="n">
        <v>1</v>
      </c>
      <c r="AD66" s="46" t="n">
        <v>3</v>
      </c>
      <c r="AE66" s="46" t="n">
        <v>2</v>
      </c>
      <c r="AF66" s="46" t="n">
        <v>4</v>
      </c>
      <c r="AG66" s="47" t="n">
        <v>4</v>
      </c>
      <c r="AH66" s="47" t="n">
        <v>3</v>
      </c>
      <c r="AI66" s="47" t="n">
        <v>4</v>
      </c>
      <c r="AJ66" s="47" t="n">
        <v>2</v>
      </c>
      <c r="AK66" s="48" t="n">
        <v>4</v>
      </c>
      <c r="AL66" s="48" t="n">
        <v>4</v>
      </c>
      <c r="AM66" s="48" t="n">
        <v>4</v>
      </c>
      <c r="AN66" s="48" t="n">
        <v>4</v>
      </c>
      <c r="AO66" s="49" t="n">
        <v>4</v>
      </c>
      <c r="AP66" s="49" t="n">
        <v>3</v>
      </c>
      <c r="AQ66" s="49" t="n">
        <v>3</v>
      </c>
      <c r="AR66" s="49" t="n">
        <v>4</v>
      </c>
      <c r="AS66" s="50" t="n">
        <v>4</v>
      </c>
      <c r="AT66" s="50" t="n">
        <v>4</v>
      </c>
      <c r="AU66" s="50" t="n">
        <v>4</v>
      </c>
      <c r="AV66" s="50" t="n">
        <v>5</v>
      </c>
      <c r="AW66" s="51" t="n">
        <v>4</v>
      </c>
      <c r="AX66" s="51" t="n">
        <v>5</v>
      </c>
      <c r="AY66" s="51" t="n">
        <v>3</v>
      </c>
      <c r="AZ66" s="51" t="n">
        <v>4</v>
      </c>
      <c r="BA66" s="52" t="n">
        <v>3</v>
      </c>
      <c r="BB66" s="52" t="n">
        <v>3</v>
      </c>
      <c r="BC66" s="52" t="n">
        <v>5</v>
      </c>
      <c r="BD66" s="52" t="n">
        <v>5</v>
      </c>
      <c r="BE66" s="2"/>
      <c r="BF66" s="2"/>
    </row>
    <row r="67" customFormat="false" ht="15" hidden="false" customHeight="false" outlineLevel="0" collapsed="false">
      <c r="A67" s="2" t="s">
        <v>224</v>
      </c>
      <c r="B67" s="2" t="s">
        <v>149</v>
      </c>
      <c r="C67" s="2" t="s">
        <v>71</v>
      </c>
      <c r="D67" s="2" t="s">
        <v>72</v>
      </c>
      <c r="E67" s="2" t="s">
        <v>110</v>
      </c>
      <c r="F67" s="2" t="s">
        <v>139</v>
      </c>
      <c r="G67" s="40" t="n">
        <v>1</v>
      </c>
      <c r="H67" s="40" t="n">
        <v>1</v>
      </c>
      <c r="I67" s="40" t="n">
        <v>1</v>
      </c>
      <c r="J67" s="40" t="n">
        <v>1</v>
      </c>
      <c r="K67" s="41" t="n">
        <f aca="false">SUM(G67:J67)/4</f>
        <v>1</v>
      </c>
      <c r="L67" s="42" t="n">
        <v>1</v>
      </c>
      <c r="M67" s="42" t="n">
        <v>1</v>
      </c>
      <c r="N67" s="42" t="n">
        <v>1</v>
      </c>
      <c r="O67" s="42" t="n">
        <v>4</v>
      </c>
      <c r="P67" s="41" t="n">
        <f aca="false">SUM(L67:O67)/4</f>
        <v>1.75</v>
      </c>
      <c r="Q67" s="43" t="n">
        <v>5</v>
      </c>
      <c r="R67" s="43" t="n">
        <v>5</v>
      </c>
      <c r="S67" s="43" t="n">
        <v>3</v>
      </c>
      <c r="T67" s="43" t="n">
        <v>2</v>
      </c>
      <c r="U67" s="41" t="n">
        <f aca="false">SUM(Q67:T67)/4</f>
        <v>3.75</v>
      </c>
      <c r="V67" s="44" t="n">
        <v>5</v>
      </c>
      <c r="W67" s="44" t="n">
        <v>3</v>
      </c>
      <c r="X67" s="44" t="n">
        <v>5</v>
      </c>
      <c r="Y67" s="44" t="n">
        <v>5</v>
      </c>
      <c r="Z67" s="41" t="n">
        <f aca="false">SUM(V67:Y67)/4</f>
        <v>4.5</v>
      </c>
      <c r="AA67" s="45" t="n">
        <v>4</v>
      </c>
      <c r="AB67" s="45" t="n">
        <v>5</v>
      </c>
      <c r="AC67" s="46" t="n">
        <v>1</v>
      </c>
      <c r="AD67" s="46" t="n">
        <v>1</v>
      </c>
      <c r="AE67" s="46" t="n">
        <v>3</v>
      </c>
      <c r="AF67" s="46" t="n">
        <v>5</v>
      </c>
      <c r="AG67" s="47" t="n">
        <v>1</v>
      </c>
      <c r="AH67" s="47" t="n">
        <v>1</v>
      </c>
      <c r="AI67" s="47" t="n">
        <v>1</v>
      </c>
      <c r="AJ67" s="47" t="n">
        <v>1</v>
      </c>
      <c r="AK67" s="48" t="n">
        <v>5</v>
      </c>
      <c r="AL67" s="48" t="n">
        <v>5</v>
      </c>
      <c r="AM67" s="48" t="n">
        <v>5</v>
      </c>
      <c r="AN67" s="48" t="n">
        <v>5</v>
      </c>
      <c r="AO67" s="49" t="n">
        <v>2</v>
      </c>
      <c r="AP67" s="49" t="n">
        <v>4</v>
      </c>
      <c r="AQ67" s="49" t="n">
        <v>3</v>
      </c>
      <c r="AR67" s="49" t="n">
        <v>4</v>
      </c>
      <c r="AS67" s="50" t="n">
        <v>5</v>
      </c>
      <c r="AT67" s="50" t="n">
        <v>5</v>
      </c>
      <c r="AU67" s="50" t="n">
        <v>5</v>
      </c>
      <c r="AV67" s="50" t="n">
        <v>5</v>
      </c>
      <c r="AW67" s="51" t="n">
        <v>5</v>
      </c>
      <c r="AX67" s="51" t="n">
        <v>4</v>
      </c>
      <c r="AY67" s="51" t="n">
        <v>3</v>
      </c>
      <c r="AZ67" s="51" t="n">
        <v>3</v>
      </c>
      <c r="BA67" s="52" t="n">
        <v>4</v>
      </c>
      <c r="BB67" s="52" t="n">
        <v>2</v>
      </c>
      <c r="BC67" s="52" t="n">
        <v>5</v>
      </c>
      <c r="BD67" s="52" t="n">
        <v>5</v>
      </c>
      <c r="BE67" s="2"/>
      <c r="BG67" s="2"/>
    </row>
    <row r="68" customFormat="false" ht="15" hidden="false" customHeight="false" outlineLevel="0" collapsed="false">
      <c r="A68" s="2" t="s">
        <v>226</v>
      </c>
      <c r="F68" s="2" t="s">
        <v>87</v>
      </c>
      <c r="G68" s="40" t="n">
        <v>4</v>
      </c>
      <c r="H68" s="40" t="n">
        <v>5</v>
      </c>
      <c r="I68" s="40" t="n">
        <v>5</v>
      </c>
      <c r="J68" s="40" t="n">
        <v>4</v>
      </c>
      <c r="K68" s="41" t="n">
        <f aca="false">SUM(G68:J68)/4</f>
        <v>4.5</v>
      </c>
      <c r="L68" s="42" t="n">
        <v>4</v>
      </c>
      <c r="M68" s="42" t="n">
        <v>4</v>
      </c>
      <c r="N68" s="42" t="n">
        <v>3</v>
      </c>
      <c r="O68" s="42" t="n">
        <v>3</v>
      </c>
      <c r="P68" s="41" t="n">
        <f aca="false">SUM(L68:O68)/4</f>
        <v>3.5</v>
      </c>
      <c r="Q68" s="43" t="n">
        <v>4</v>
      </c>
      <c r="R68" s="43" t="n">
        <v>3</v>
      </c>
      <c r="S68" s="43" t="n">
        <v>2</v>
      </c>
      <c r="T68" s="43" t="n">
        <v>3</v>
      </c>
      <c r="U68" s="41" t="n">
        <f aca="false">SUM(Q68:T68)/4</f>
        <v>3</v>
      </c>
      <c r="V68" s="44" t="n">
        <v>2</v>
      </c>
      <c r="W68" s="44" t="n">
        <v>2</v>
      </c>
      <c r="X68" s="44" t="n">
        <v>4</v>
      </c>
      <c r="Y68" s="44" t="n">
        <v>3</v>
      </c>
      <c r="Z68" s="41" t="n">
        <f aca="false">SUM(V68:Y68)/4</f>
        <v>2.75</v>
      </c>
      <c r="AA68" s="45" t="n">
        <v>3</v>
      </c>
      <c r="AB68" s="45" t="n">
        <v>3</v>
      </c>
      <c r="AC68" s="46" t="n">
        <v>3</v>
      </c>
      <c r="AD68" s="46" t="n">
        <v>3</v>
      </c>
      <c r="AE68" s="46" t="n">
        <v>3</v>
      </c>
      <c r="AF68" s="46" t="n">
        <v>1</v>
      </c>
      <c r="AG68" s="47" t="n">
        <v>1</v>
      </c>
      <c r="AH68" s="47" t="n">
        <v>4</v>
      </c>
      <c r="AI68" s="47" t="n">
        <v>1</v>
      </c>
      <c r="AJ68" s="47" t="n">
        <v>3</v>
      </c>
      <c r="AK68" s="48" t="n">
        <v>1</v>
      </c>
      <c r="AL68" s="48" t="n">
        <v>1</v>
      </c>
      <c r="AM68" s="48" t="n">
        <v>2</v>
      </c>
      <c r="AN68" s="48" t="n">
        <v>2</v>
      </c>
      <c r="AO68" s="49" t="n">
        <v>3</v>
      </c>
      <c r="AP68" s="49" t="n">
        <v>4</v>
      </c>
      <c r="AQ68" s="49" t="n">
        <v>3</v>
      </c>
      <c r="AR68" s="49" t="n">
        <v>4</v>
      </c>
      <c r="AS68" s="50" t="n">
        <v>3</v>
      </c>
      <c r="AT68" s="50" t="n">
        <v>3</v>
      </c>
      <c r="AU68" s="50" t="n">
        <v>3</v>
      </c>
      <c r="AV68" s="50" t="n">
        <v>5</v>
      </c>
      <c r="AW68" s="51" t="n">
        <v>5</v>
      </c>
      <c r="AX68" s="51" t="n">
        <v>4</v>
      </c>
      <c r="AY68" s="51" t="n">
        <v>4</v>
      </c>
      <c r="AZ68" s="51" t="n">
        <v>3</v>
      </c>
      <c r="BA68" s="52" t="n">
        <v>4</v>
      </c>
      <c r="BB68" s="52" t="n">
        <v>3</v>
      </c>
      <c r="BC68" s="52" t="n">
        <v>4</v>
      </c>
      <c r="BD68" s="52" t="n">
        <v>3</v>
      </c>
      <c r="BE68" s="2"/>
    </row>
    <row r="69" customFormat="false" ht="15" hidden="false" customHeight="false" outlineLevel="0" collapsed="false">
      <c r="A69" s="2" t="s">
        <v>227</v>
      </c>
      <c r="B69" s="2" t="s">
        <v>129</v>
      </c>
      <c r="C69" s="2" t="s">
        <v>58</v>
      </c>
      <c r="D69" s="2" t="s">
        <v>59</v>
      </c>
      <c r="E69" s="2" t="s">
        <v>73</v>
      </c>
      <c r="F69" s="2" t="s">
        <v>74</v>
      </c>
      <c r="G69" s="40" t="n">
        <v>2</v>
      </c>
      <c r="H69" s="40" t="n">
        <v>4</v>
      </c>
      <c r="I69" s="40" t="n">
        <v>1</v>
      </c>
      <c r="J69" s="40" t="n">
        <v>5</v>
      </c>
      <c r="K69" s="41" t="n">
        <f aca="false">SUM(G69:J69)/4</f>
        <v>3</v>
      </c>
      <c r="L69" s="42" t="n">
        <v>3</v>
      </c>
      <c r="M69" s="42" t="n">
        <v>2</v>
      </c>
      <c r="N69" s="42" t="n">
        <v>2</v>
      </c>
      <c r="O69" s="42" t="n">
        <v>5</v>
      </c>
      <c r="P69" s="41" t="n">
        <f aca="false">SUM(L69:O69)/4</f>
        <v>3</v>
      </c>
      <c r="Q69" s="43" t="n">
        <v>4</v>
      </c>
      <c r="R69" s="43" t="n">
        <v>4</v>
      </c>
      <c r="S69" s="43" t="n">
        <v>4</v>
      </c>
      <c r="T69" s="43" t="n">
        <v>2</v>
      </c>
      <c r="U69" s="41" t="n">
        <f aca="false">SUM(Q69:T69)/4</f>
        <v>3.5</v>
      </c>
      <c r="V69" s="44" t="n">
        <v>2</v>
      </c>
      <c r="W69" s="44" t="n">
        <v>2</v>
      </c>
      <c r="X69" s="44" t="n">
        <v>4</v>
      </c>
      <c r="Y69" s="44" t="n">
        <v>4</v>
      </c>
      <c r="Z69" s="41" t="n">
        <f aca="false">SUM(V69:Y69)/4</f>
        <v>3</v>
      </c>
      <c r="AA69" s="45" t="n">
        <v>2</v>
      </c>
      <c r="AB69" s="45" t="n">
        <v>4</v>
      </c>
      <c r="AC69" s="46" t="n">
        <v>2</v>
      </c>
      <c r="AD69" s="46" t="n">
        <v>4</v>
      </c>
      <c r="AE69" s="46" t="n">
        <v>2</v>
      </c>
      <c r="AF69" s="46" t="n">
        <v>4</v>
      </c>
      <c r="AG69" s="47" t="n">
        <v>4</v>
      </c>
      <c r="AH69" s="47" t="n">
        <v>2</v>
      </c>
      <c r="AI69" s="47" t="n">
        <v>4</v>
      </c>
      <c r="AJ69" s="47" t="n">
        <v>3</v>
      </c>
      <c r="AK69" s="48" t="n">
        <v>4</v>
      </c>
      <c r="AL69" s="48" t="n">
        <v>2</v>
      </c>
      <c r="AM69" s="48" t="n">
        <v>1</v>
      </c>
      <c r="AN69" s="48" t="n">
        <v>1</v>
      </c>
      <c r="AO69" s="49" t="n">
        <v>2</v>
      </c>
      <c r="AP69" s="49" t="n">
        <v>4</v>
      </c>
      <c r="AQ69" s="49" t="n">
        <v>2</v>
      </c>
      <c r="AR69" s="49" t="n">
        <v>2</v>
      </c>
      <c r="AS69" s="50" t="n">
        <v>4</v>
      </c>
      <c r="AT69" s="50" t="n">
        <v>4</v>
      </c>
      <c r="AU69" s="50" t="n">
        <v>4</v>
      </c>
      <c r="AV69" s="50" t="n">
        <v>4</v>
      </c>
      <c r="AW69" s="51" t="n">
        <v>4</v>
      </c>
      <c r="AX69" s="51" t="n">
        <v>5</v>
      </c>
      <c r="AY69" s="51" t="n">
        <v>4</v>
      </c>
      <c r="AZ69" s="51" t="n">
        <v>4</v>
      </c>
      <c r="BA69" s="52" t="n">
        <v>2</v>
      </c>
      <c r="BB69" s="52" t="n">
        <v>3</v>
      </c>
      <c r="BC69" s="52" t="n">
        <v>4</v>
      </c>
      <c r="BD69" s="52" t="n">
        <v>2</v>
      </c>
      <c r="BE69" s="2"/>
    </row>
    <row r="70" customFormat="false" ht="15" hidden="false" customHeight="false" outlineLevel="0" collapsed="false">
      <c r="A70" s="2" t="s">
        <v>228</v>
      </c>
      <c r="B70" s="2" t="s">
        <v>129</v>
      </c>
      <c r="C70" s="2" t="s">
        <v>58</v>
      </c>
      <c r="D70" s="2" t="s">
        <v>72</v>
      </c>
      <c r="E70" s="2" t="s">
        <v>73</v>
      </c>
      <c r="F70" s="2" t="s">
        <v>115</v>
      </c>
      <c r="G70" s="40" t="n">
        <v>2</v>
      </c>
      <c r="H70" s="40" t="n">
        <v>2</v>
      </c>
      <c r="I70" s="40" t="n">
        <v>5</v>
      </c>
      <c r="J70" s="40" t="n">
        <v>2</v>
      </c>
      <c r="K70" s="41" t="n">
        <f aca="false">SUM(G70:J70)/4</f>
        <v>2.75</v>
      </c>
      <c r="L70" s="42" t="n">
        <v>2</v>
      </c>
      <c r="M70" s="42" t="n">
        <v>4</v>
      </c>
      <c r="N70" s="42" t="n">
        <v>1</v>
      </c>
      <c r="O70" s="42" t="n">
        <v>5</v>
      </c>
      <c r="P70" s="41" t="n">
        <f aca="false">SUM(L70:O70)/4</f>
        <v>3</v>
      </c>
      <c r="Q70" s="43" t="n">
        <v>5</v>
      </c>
      <c r="R70" s="43" t="n">
        <v>4</v>
      </c>
      <c r="S70" s="43" t="n">
        <v>3</v>
      </c>
      <c r="T70" s="43" t="n">
        <v>2</v>
      </c>
      <c r="U70" s="41" t="n">
        <f aca="false">SUM(Q70:T70)/4</f>
        <v>3.5</v>
      </c>
      <c r="V70" s="44" t="n">
        <v>4</v>
      </c>
      <c r="W70" s="44" t="n">
        <v>4</v>
      </c>
      <c r="X70" s="44" t="n">
        <v>4</v>
      </c>
      <c r="Y70" s="44" t="n">
        <v>5</v>
      </c>
      <c r="Z70" s="41" t="n">
        <f aca="false">SUM(V70:Y70)/4</f>
        <v>4.25</v>
      </c>
      <c r="AA70" s="45" t="n">
        <v>3</v>
      </c>
      <c r="AB70" s="45" t="n">
        <v>5</v>
      </c>
      <c r="AC70" s="46" t="n">
        <v>4</v>
      </c>
      <c r="AD70" s="46" t="n">
        <v>1</v>
      </c>
      <c r="AE70" s="46" t="n">
        <v>5</v>
      </c>
      <c r="AF70" s="46" t="n">
        <v>5</v>
      </c>
      <c r="AG70" s="47" t="n">
        <v>4</v>
      </c>
      <c r="AH70" s="47" t="n">
        <v>4</v>
      </c>
      <c r="AI70" s="47" t="n">
        <v>3</v>
      </c>
      <c r="AJ70" s="47" t="n">
        <v>2</v>
      </c>
      <c r="AK70" s="48" t="n">
        <v>4</v>
      </c>
      <c r="AL70" s="48" t="n">
        <v>2</v>
      </c>
      <c r="AM70" s="48" t="n">
        <v>2</v>
      </c>
      <c r="AN70" s="48" t="n">
        <v>4</v>
      </c>
      <c r="AO70" s="49" t="n">
        <v>4</v>
      </c>
      <c r="AP70" s="49" t="n">
        <v>1</v>
      </c>
      <c r="AQ70" s="49" t="n">
        <v>3</v>
      </c>
      <c r="AR70" s="49" t="n">
        <v>3</v>
      </c>
      <c r="AS70" s="50" t="n">
        <v>5</v>
      </c>
      <c r="AT70" s="50" t="n">
        <v>5</v>
      </c>
      <c r="AU70" s="50" t="n">
        <v>1</v>
      </c>
      <c r="AV70" s="50" t="n">
        <v>5</v>
      </c>
      <c r="AW70" s="51" t="n">
        <v>5</v>
      </c>
      <c r="AX70" s="51" t="n">
        <v>5</v>
      </c>
      <c r="AY70" s="51" t="n">
        <v>0</v>
      </c>
      <c r="AZ70" s="51" t="n">
        <v>0</v>
      </c>
      <c r="BA70" s="52" t="n">
        <v>4</v>
      </c>
      <c r="BB70" s="52" t="n">
        <v>5</v>
      </c>
      <c r="BC70" s="52" t="n">
        <v>5</v>
      </c>
      <c r="BD70" s="52" t="n">
        <v>5</v>
      </c>
      <c r="BE70" s="2"/>
    </row>
    <row r="71" customFormat="false" ht="15" hidden="false" customHeight="false" outlineLevel="0" collapsed="false">
      <c r="A71" s="2" t="s">
        <v>229</v>
      </c>
      <c r="B71" s="2" t="s">
        <v>95</v>
      </c>
      <c r="C71" s="2" t="s">
        <v>71</v>
      </c>
      <c r="D71" s="2" t="s">
        <v>59</v>
      </c>
      <c r="E71" s="2" t="s">
        <v>73</v>
      </c>
      <c r="F71" s="2" t="s">
        <v>87</v>
      </c>
      <c r="G71" s="40" t="n">
        <v>5</v>
      </c>
      <c r="H71" s="40" t="n">
        <v>1</v>
      </c>
      <c r="I71" s="40" t="n">
        <v>1</v>
      </c>
      <c r="J71" s="40" t="n">
        <v>3</v>
      </c>
      <c r="K71" s="41" t="n">
        <f aca="false">SUM(G71:J71)/4</f>
        <v>2.5</v>
      </c>
      <c r="L71" s="42" t="n">
        <v>2</v>
      </c>
      <c r="M71" s="42" t="n">
        <v>2</v>
      </c>
      <c r="N71" s="42" t="n">
        <v>1</v>
      </c>
      <c r="O71" s="42" t="n">
        <v>3</v>
      </c>
      <c r="P71" s="41" t="n">
        <f aca="false">SUM(L71:O71)/4</f>
        <v>2</v>
      </c>
      <c r="Q71" s="43" t="n">
        <v>5</v>
      </c>
      <c r="R71" s="43" t="n">
        <v>4</v>
      </c>
      <c r="S71" s="43" t="n">
        <v>2</v>
      </c>
      <c r="T71" s="43" t="n">
        <v>1</v>
      </c>
      <c r="U71" s="41" t="n">
        <f aca="false">SUM(Q71:T71)/4</f>
        <v>3</v>
      </c>
      <c r="V71" s="44" t="n">
        <v>5</v>
      </c>
      <c r="W71" s="44" t="n">
        <v>4</v>
      </c>
      <c r="X71" s="44" t="n">
        <v>4</v>
      </c>
      <c r="Y71" s="44" t="n">
        <v>4</v>
      </c>
      <c r="Z71" s="41" t="n">
        <f aca="false">SUM(V71:Y71)/4</f>
        <v>4.25</v>
      </c>
      <c r="AA71" s="45" t="n">
        <v>3</v>
      </c>
      <c r="AB71" s="45" t="n">
        <v>4</v>
      </c>
      <c r="AC71" s="46" t="n">
        <v>1</v>
      </c>
      <c r="AD71" s="46" t="n">
        <v>3</v>
      </c>
      <c r="AE71" s="46" t="n">
        <v>2</v>
      </c>
      <c r="AF71" s="46" t="n">
        <v>4</v>
      </c>
      <c r="AG71" s="47" t="n">
        <v>4</v>
      </c>
      <c r="AH71" s="47" t="n">
        <v>4</v>
      </c>
      <c r="AI71" s="47" t="n">
        <v>2</v>
      </c>
      <c r="AJ71" s="47" t="n">
        <v>2</v>
      </c>
      <c r="AK71" s="48" t="n">
        <v>3</v>
      </c>
      <c r="AL71" s="48" t="n">
        <v>1</v>
      </c>
      <c r="AM71" s="48" t="n">
        <v>2</v>
      </c>
      <c r="AN71" s="48" t="n">
        <v>4</v>
      </c>
      <c r="AO71" s="49" t="n">
        <v>4</v>
      </c>
      <c r="AP71" s="49" t="n">
        <v>4</v>
      </c>
      <c r="AQ71" s="49" t="n">
        <v>4</v>
      </c>
      <c r="AR71" s="49" t="n">
        <v>4</v>
      </c>
      <c r="AS71" s="50" t="n">
        <v>4</v>
      </c>
      <c r="AT71" s="50" t="n">
        <v>4</v>
      </c>
      <c r="AU71" s="50" t="n">
        <v>4</v>
      </c>
      <c r="AV71" s="50" t="n">
        <v>4</v>
      </c>
      <c r="AW71" s="51" t="n">
        <v>4</v>
      </c>
      <c r="AX71" s="51" t="n">
        <v>4</v>
      </c>
      <c r="AY71" s="51" t="n">
        <v>4</v>
      </c>
      <c r="AZ71" s="51" t="n">
        <v>2</v>
      </c>
      <c r="BA71" s="52" t="n">
        <v>3</v>
      </c>
      <c r="BB71" s="52" t="n">
        <v>4</v>
      </c>
      <c r="BC71" s="52" t="n">
        <v>4</v>
      </c>
      <c r="BD71" s="52" t="n">
        <v>3</v>
      </c>
      <c r="BE71" s="2"/>
    </row>
    <row r="72" customFormat="false" ht="15" hidden="false" customHeight="false" outlineLevel="0" collapsed="false">
      <c r="A72" s="2" t="s">
        <v>230</v>
      </c>
      <c r="B72" s="2" t="s">
        <v>149</v>
      </c>
      <c r="C72" s="2" t="s">
        <v>71</v>
      </c>
      <c r="D72" s="2" t="s">
        <v>59</v>
      </c>
      <c r="E72" s="2" t="s">
        <v>73</v>
      </c>
      <c r="F72" s="2" t="s">
        <v>61</v>
      </c>
      <c r="G72" s="40" t="n">
        <v>5</v>
      </c>
      <c r="H72" s="40" t="n">
        <v>5</v>
      </c>
      <c r="I72" s="40" t="n">
        <v>4</v>
      </c>
      <c r="J72" s="40" t="n">
        <v>4</v>
      </c>
      <c r="K72" s="41" t="n">
        <f aca="false">SUM(G72:J72)/4</f>
        <v>4.5</v>
      </c>
      <c r="L72" s="42" t="n">
        <v>3</v>
      </c>
      <c r="M72" s="42" t="n">
        <v>5</v>
      </c>
      <c r="N72" s="42" t="n">
        <v>2</v>
      </c>
      <c r="O72" s="42" t="n">
        <v>4</v>
      </c>
      <c r="P72" s="41" t="n">
        <f aca="false">SUM(L72:O72)/4</f>
        <v>3.5</v>
      </c>
      <c r="Q72" s="43" t="n">
        <v>4</v>
      </c>
      <c r="R72" s="43" t="n">
        <v>5</v>
      </c>
      <c r="S72" s="43" t="n">
        <v>1</v>
      </c>
      <c r="T72" s="43" t="n">
        <v>2</v>
      </c>
      <c r="U72" s="41" t="n">
        <f aca="false">SUM(Q72:T72)/4</f>
        <v>3</v>
      </c>
      <c r="V72" s="44" t="n">
        <v>3</v>
      </c>
      <c r="W72" s="44" t="n">
        <v>2</v>
      </c>
      <c r="X72" s="44" t="n">
        <v>4</v>
      </c>
      <c r="Y72" s="44" t="n">
        <v>4</v>
      </c>
      <c r="Z72" s="41" t="n">
        <f aca="false">SUM(V72:Y72)/4</f>
        <v>3.25</v>
      </c>
      <c r="AA72" s="45" t="n">
        <v>3</v>
      </c>
      <c r="AB72" s="45" t="n">
        <v>3</v>
      </c>
      <c r="AC72" s="46" t="n">
        <v>2</v>
      </c>
      <c r="AD72" s="46" t="n">
        <v>3</v>
      </c>
      <c r="AE72" s="46" t="n">
        <v>4</v>
      </c>
      <c r="AF72" s="46" t="n">
        <v>4</v>
      </c>
      <c r="AG72" s="47" t="n">
        <v>2</v>
      </c>
      <c r="AH72" s="47" t="n">
        <v>5</v>
      </c>
      <c r="AI72" s="47" t="n">
        <v>2</v>
      </c>
      <c r="AJ72" s="47" t="n">
        <v>4</v>
      </c>
      <c r="AK72" s="48" t="n">
        <v>4</v>
      </c>
      <c r="AL72" s="48" t="n">
        <v>1</v>
      </c>
      <c r="AM72" s="48" t="n">
        <v>1</v>
      </c>
      <c r="AN72" s="48" t="n">
        <v>2</v>
      </c>
      <c r="AO72" s="49" t="n">
        <v>2</v>
      </c>
      <c r="AP72" s="49" t="n">
        <v>5</v>
      </c>
      <c r="AQ72" s="49" t="n">
        <v>4</v>
      </c>
      <c r="AR72" s="49" t="n">
        <v>4</v>
      </c>
      <c r="AS72" s="50" t="n">
        <v>4</v>
      </c>
      <c r="AT72" s="50" t="n">
        <v>3</v>
      </c>
      <c r="AU72" s="50" t="n">
        <v>3</v>
      </c>
      <c r="AV72" s="50" t="n">
        <v>2</v>
      </c>
      <c r="AW72" s="51" t="n">
        <v>2</v>
      </c>
      <c r="AX72" s="51" t="n">
        <v>5</v>
      </c>
      <c r="AY72" s="51" t="n">
        <v>4</v>
      </c>
      <c r="AZ72" s="51" t="n">
        <v>3</v>
      </c>
      <c r="BA72" s="52" t="n">
        <v>1</v>
      </c>
      <c r="BB72" s="52" t="n">
        <v>5</v>
      </c>
      <c r="BC72" s="52" t="n">
        <v>4</v>
      </c>
      <c r="BD72" s="52" t="n">
        <v>3</v>
      </c>
      <c r="BE72" s="2"/>
      <c r="BF72" s="2"/>
    </row>
    <row r="73" customFormat="false" ht="15" hidden="false" customHeight="false" outlineLevel="0" collapsed="false">
      <c r="G73" s="15" t="n">
        <f aca="false">SUM(G2:G72)/71</f>
        <v>2.67605633802817</v>
      </c>
      <c r="H73" s="15" t="n">
        <f aca="false">SUM(H2:H72)/71</f>
        <v>3.12676056338028</v>
      </c>
      <c r="I73" s="15" t="n">
        <f aca="false">SUM(I2:I72)/71</f>
        <v>2.77464788732394</v>
      </c>
      <c r="J73" s="15" t="n">
        <f aca="false">SUM(J2:J72)/71</f>
        <v>2.7887323943662</v>
      </c>
      <c r="K73" s="15"/>
      <c r="L73" s="15" t="n">
        <f aca="false">SUM(L2:L72)/71</f>
        <v>2.71830985915493</v>
      </c>
      <c r="M73" s="15" t="n">
        <f aca="false">SUM(M2:M72)/71</f>
        <v>2.74647887323944</v>
      </c>
      <c r="N73" s="15" t="n">
        <f aca="false">SUM(N2:N72)/71</f>
        <v>2.52112676056338</v>
      </c>
      <c r="O73" s="15" t="n">
        <f aca="false">SUM(O2:O72)/71</f>
        <v>4.14084507042254</v>
      </c>
      <c r="Q73" s="15" t="n">
        <f aca="false">SUM(Q2:Q72)/71</f>
        <v>4.50704225352113</v>
      </c>
      <c r="R73" s="15" t="n">
        <f aca="false">SUM(R2:R72)/71</f>
        <v>4.11267605633803</v>
      </c>
      <c r="S73" s="15" t="n">
        <f aca="false">SUM(S2:S72)/71</f>
        <v>3.05633802816901</v>
      </c>
      <c r="T73" s="15" t="n">
        <f aca="false">SUM(T2:T72)/71</f>
        <v>2.53521126760563</v>
      </c>
      <c r="V73" s="15" t="n">
        <f aca="false">SUM(V2:V72)/71</f>
        <v>4.05633802816901</v>
      </c>
      <c r="W73" s="15" t="n">
        <f aca="false">SUM(W2:W72)/71</f>
        <v>3.22535211267606</v>
      </c>
      <c r="X73" s="15" t="n">
        <f aca="false">SUM(X2:X72)/71</f>
        <v>4.04225352112676</v>
      </c>
      <c r="Y73" s="15" t="n">
        <f aca="false">SUM(Y2:Y72)/71</f>
        <v>4.01408450704225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1" sqref="L:L A1"/>
    </sheetView>
  </sheetViews>
  <sheetFormatPr defaultColWidth="24.9375" defaultRowHeight="15" zeroHeight="false" outlineLevelRow="0" outlineLevelCol="0"/>
  <cols>
    <col collapsed="false" customWidth="true" hidden="false" outlineLevel="0" max="978" min="955" style="0" width="8.5"/>
    <col collapsed="false" customWidth="true" hidden="false" outlineLevel="0" max="1024" min="979" style="0" width="10.5"/>
  </cols>
  <sheetData>
    <row r="1" customFormat="false" ht="147" hidden="false" customHeight="false" outlineLevel="0" collapsed="false">
      <c r="A1" s="1" t="s">
        <v>0</v>
      </c>
      <c r="B1" s="1" t="s">
        <v>1</v>
      </c>
      <c r="C1" s="1" t="s">
        <v>2</v>
      </c>
      <c r="D1" s="1" t="s">
        <v>3</v>
      </c>
      <c r="E1" s="1" t="s">
        <v>4</v>
      </c>
      <c r="F1" s="1" t="s">
        <v>5</v>
      </c>
      <c r="G1" s="1" t="s">
        <v>52</v>
      </c>
      <c r="H1" s="1" t="s">
        <v>53</v>
      </c>
      <c r="I1" s="1" t="s">
        <v>54</v>
      </c>
      <c r="J1" s="1" t="s">
        <v>55</v>
      </c>
    </row>
    <row r="2" customFormat="false" ht="15" hidden="false" customHeight="false" outlineLevel="0" collapsed="false">
      <c r="A2" s="2" t="s">
        <v>56</v>
      </c>
      <c r="B2" s="2" t="s">
        <v>57</v>
      </c>
      <c r="C2" s="2" t="s">
        <v>58</v>
      </c>
      <c r="D2" s="2" t="s">
        <v>59</v>
      </c>
      <c r="E2" s="2" t="s">
        <v>60</v>
      </c>
      <c r="F2" s="2" t="s">
        <v>61</v>
      </c>
      <c r="G2" s="2" t="s">
        <v>67</v>
      </c>
      <c r="H2" s="2" t="s">
        <v>68</v>
      </c>
    </row>
    <row r="3" customFormat="false" ht="15" hidden="false" customHeight="false" outlineLevel="0" collapsed="false">
      <c r="A3" s="2" t="s">
        <v>69</v>
      </c>
      <c r="B3" s="2" t="s">
        <v>70</v>
      </c>
      <c r="C3" s="2" t="s">
        <v>71</v>
      </c>
      <c r="D3" s="2" t="s">
        <v>72</v>
      </c>
      <c r="E3" s="2" t="s">
        <v>73</v>
      </c>
      <c r="F3" s="2" t="s">
        <v>74</v>
      </c>
      <c r="G3" s="2" t="s">
        <v>67</v>
      </c>
      <c r="J3" s="2" t="s">
        <v>76</v>
      </c>
    </row>
    <row r="4" customFormat="false" ht="15" hidden="false" customHeight="false" outlineLevel="0" collapsed="false">
      <c r="A4" s="2" t="s">
        <v>77</v>
      </c>
      <c r="B4" s="2" t="s">
        <v>70</v>
      </c>
      <c r="C4" s="2" t="s">
        <v>58</v>
      </c>
      <c r="D4" s="2" t="s">
        <v>72</v>
      </c>
      <c r="E4" s="2" t="s">
        <v>73</v>
      </c>
      <c r="F4" s="2" t="s">
        <v>61</v>
      </c>
      <c r="G4" s="2" t="s">
        <v>67</v>
      </c>
    </row>
    <row r="5" customFormat="false" ht="15" hidden="false" customHeight="false" outlineLevel="0" collapsed="false">
      <c r="A5" s="2" t="s">
        <v>78</v>
      </c>
      <c r="B5" s="2" t="s">
        <v>70</v>
      </c>
      <c r="C5" s="2" t="s">
        <v>71</v>
      </c>
      <c r="D5" s="2" t="s">
        <v>59</v>
      </c>
      <c r="E5" s="2" t="s">
        <v>79</v>
      </c>
      <c r="F5" s="2" t="s">
        <v>80</v>
      </c>
      <c r="G5" s="2" t="s">
        <v>67</v>
      </c>
      <c r="H5" s="2" t="s">
        <v>81</v>
      </c>
    </row>
    <row r="6" customFormat="false" ht="168.65" hidden="false" customHeight="false" outlineLevel="0" collapsed="false">
      <c r="A6" s="2" t="s">
        <v>82</v>
      </c>
      <c r="B6" s="2" t="s">
        <v>70</v>
      </c>
      <c r="C6" s="2" t="s">
        <v>58</v>
      </c>
      <c r="D6" s="2" t="s">
        <v>59</v>
      </c>
      <c r="E6" s="2" t="s">
        <v>73</v>
      </c>
      <c r="F6" s="2" t="s">
        <v>83</v>
      </c>
      <c r="G6" s="2" t="s">
        <v>67</v>
      </c>
      <c r="H6" s="3" t="s">
        <v>84</v>
      </c>
      <c r="I6" s="3" t="s">
        <v>85</v>
      </c>
    </row>
    <row r="7" customFormat="false" ht="15" hidden="false" customHeight="false" outlineLevel="0" collapsed="false">
      <c r="A7" s="2" t="s">
        <v>86</v>
      </c>
      <c r="B7" s="2" t="s">
        <v>70</v>
      </c>
      <c r="C7" s="2" t="s">
        <v>58</v>
      </c>
      <c r="D7" s="2" t="s">
        <v>72</v>
      </c>
      <c r="E7" s="2" t="s">
        <v>60</v>
      </c>
      <c r="F7" s="2" t="s">
        <v>87</v>
      </c>
      <c r="G7" s="2" t="s">
        <v>67</v>
      </c>
    </row>
    <row r="8" customFormat="false" ht="15" hidden="false" customHeight="false" outlineLevel="0" collapsed="false">
      <c r="A8" s="2" t="s">
        <v>88</v>
      </c>
      <c r="B8" s="2" t="s">
        <v>89</v>
      </c>
      <c r="C8" s="2" t="s">
        <v>58</v>
      </c>
      <c r="D8" s="2" t="s">
        <v>72</v>
      </c>
      <c r="E8" s="2" t="s">
        <v>73</v>
      </c>
      <c r="F8" s="2" t="s">
        <v>80</v>
      </c>
      <c r="G8" s="2" t="s">
        <v>67</v>
      </c>
      <c r="H8" s="2" t="s">
        <v>91</v>
      </c>
      <c r="I8" s="2" t="s">
        <v>92</v>
      </c>
      <c r="J8" s="2" t="s">
        <v>93</v>
      </c>
    </row>
    <row r="9" customFormat="false" ht="15" hidden="false" customHeight="false" outlineLevel="0" collapsed="false">
      <c r="A9" s="2" t="s">
        <v>94</v>
      </c>
      <c r="B9" s="2" t="s">
        <v>95</v>
      </c>
      <c r="C9" s="2" t="s">
        <v>71</v>
      </c>
      <c r="D9" s="2" t="s">
        <v>72</v>
      </c>
      <c r="E9" s="2" t="s">
        <v>73</v>
      </c>
      <c r="F9" s="2" t="s">
        <v>96</v>
      </c>
      <c r="G9" s="2" t="s">
        <v>67</v>
      </c>
      <c r="H9" s="2" t="s">
        <v>97</v>
      </c>
    </row>
    <row r="10" customFormat="false" ht="276.85" hidden="false" customHeight="false" outlineLevel="0" collapsed="false">
      <c r="A10" s="2" t="s">
        <v>98</v>
      </c>
      <c r="B10" s="2" t="s">
        <v>99</v>
      </c>
      <c r="C10" s="2" t="s">
        <v>71</v>
      </c>
      <c r="D10" s="2" t="s">
        <v>59</v>
      </c>
      <c r="E10" s="2" t="s">
        <v>100</v>
      </c>
      <c r="F10" s="2" t="s">
        <v>83</v>
      </c>
      <c r="G10" s="2" t="s">
        <v>101</v>
      </c>
      <c r="H10" s="3" t="s">
        <v>102</v>
      </c>
      <c r="I10" s="2" t="s">
        <v>103</v>
      </c>
    </row>
    <row r="11" customFormat="false" ht="156.7" hidden="false" customHeight="false" outlineLevel="0" collapsed="false">
      <c r="A11" s="2" t="s">
        <v>104</v>
      </c>
      <c r="B11" s="2" t="s">
        <v>105</v>
      </c>
      <c r="C11" s="2" t="s">
        <v>58</v>
      </c>
      <c r="D11" s="2" t="s">
        <v>59</v>
      </c>
      <c r="E11" s="2" t="s">
        <v>73</v>
      </c>
      <c r="F11" s="2" t="s">
        <v>96</v>
      </c>
      <c r="G11" s="2" t="s">
        <v>67</v>
      </c>
      <c r="H11" s="3" t="s">
        <v>106</v>
      </c>
      <c r="I11" s="3" t="s">
        <v>107</v>
      </c>
      <c r="J11" s="3" t="s">
        <v>108</v>
      </c>
    </row>
    <row r="12" customFormat="false" ht="15" hidden="false" customHeight="false" outlineLevel="0" collapsed="false">
      <c r="A12" s="2" t="s">
        <v>109</v>
      </c>
      <c r="E12" s="2" t="s">
        <v>110</v>
      </c>
      <c r="F12" s="2" t="s">
        <v>61</v>
      </c>
      <c r="G12" s="2" t="s">
        <v>67</v>
      </c>
      <c r="H12" s="2" t="s">
        <v>111</v>
      </c>
      <c r="I12" s="2" t="s">
        <v>112</v>
      </c>
    </row>
    <row r="13" customFormat="false" ht="15" hidden="false" customHeight="false" outlineLevel="0" collapsed="false">
      <c r="A13" s="2" t="s">
        <v>113</v>
      </c>
      <c r="B13" s="2" t="s">
        <v>99</v>
      </c>
      <c r="C13" s="2" t="s">
        <v>58</v>
      </c>
      <c r="D13" s="2" t="s">
        <v>72</v>
      </c>
      <c r="E13" s="2" t="s">
        <v>60</v>
      </c>
      <c r="F13" s="2" t="s">
        <v>96</v>
      </c>
      <c r="G13" s="2" t="s">
        <v>67</v>
      </c>
    </row>
    <row r="14" customFormat="false" ht="15" hidden="false" customHeight="false" outlineLevel="0" collapsed="false">
      <c r="A14" s="2" t="s">
        <v>114</v>
      </c>
      <c r="B14" s="2" t="s">
        <v>105</v>
      </c>
      <c r="C14" s="2" t="s">
        <v>58</v>
      </c>
      <c r="D14" s="2" t="s">
        <v>59</v>
      </c>
      <c r="E14" s="2" t="s">
        <v>73</v>
      </c>
      <c r="F14" s="2" t="s">
        <v>115</v>
      </c>
      <c r="G14" s="2" t="s">
        <v>67</v>
      </c>
    </row>
    <row r="15" customFormat="false" ht="15" hidden="false" customHeight="false" outlineLevel="0" collapsed="false">
      <c r="A15" s="2" t="s">
        <v>116</v>
      </c>
      <c r="B15" s="2" t="s">
        <v>57</v>
      </c>
      <c r="C15" s="2" t="s">
        <v>58</v>
      </c>
      <c r="D15" s="2" t="s">
        <v>59</v>
      </c>
      <c r="E15" s="2" t="s">
        <v>73</v>
      </c>
      <c r="F15" s="2" t="s">
        <v>96</v>
      </c>
      <c r="G15" s="2" t="s">
        <v>67</v>
      </c>
      <c r="H15" s="2" t="s">
        <v>117</v>
      </c>
    </row>
    <row r="16" customFormat="false" ht="15" hidden="false" customHeight="false" outlineLevel="0" collapsed="false">
      <c r="A16" s="2" t="s">
        <v>118</v>
      </c>
      <c r="B16" s="2" t="s">
        <v>99</v>
      </c>
      <c r="C16" s="2" t="s">
        <v>58</v>
      </c>
      <c r="D16" s="2" t="s">
        <v>59</v>
      </c>
      <c r="E16" s="2" t="s">
        <v>60</v>
      </c>
      <c r="F16" s="2" t="s">
        <v>80</v>
      </c>
      <c r="G16" s="2" t="s">
        <v>67</v>
      </c>
      <c r="J16" s="2" t="s">
        <v>119</v>
      </c>
    </row>
    <row r="17" customFormat="false" ht="15" hidden="false" customHeight="false" outlineLevel="0" collapsed="false">
      <c r="A17" s="2" t="s">
        <v>120</v>
      </c>
      <c r="B17" s="2" t="s">
        <v>70</v>
      </c>
      <c r="C17" s="2" t="s">
        <v>71</v>
      </c>
      <c r="D17" s="2" t="s">
        <v>59</v>
      </c>
      <c r="E17" s="2" t="s">
        <v>73</v>
      </c>
      <c r="F17" s="2" t="s">
        <v>83</v>
      </c>
      <c r="G17" s="2" t="s">
        <v>67</v>
      </c>
      <c r="H17" s="2" t="s">
        <v>121</v>
      </c>
    </row>
    <row r="18" customFormat="false" ht="15" hidden="false" customHeight="false" outlineLevel="0" collapsed="false">
      <c r="A18" s="2" t="s">
        <v>122</v>
      </c>
      <c r="B18" s="2" t="s">
        <v>105</v>
      </c>
      <c r="C18" s="2" t="s">
        <v>58</v>
      </c>
      <c r="D18" s="2" t="s">
        <v>72</v>
      </c>
      <c r="E18" s="2" t="s">
        <v>123</v>
      </c>
      <c r="F18" s="2" t="s">
        <v>115</v>
      </c>
      <c r="G18" s="2" t="s">
        <v>67</v>
      </c>
    </row>
    <row r="19" customFormat="false" ht="241" hidden="false" customHeight="false" outlineLevel="0" collapsed="false">
      <c r="A19" s="2" t="s">
        <v>124</v>
      </c>
      <c r="B19" s="2" t="s">
        <v>70</v>
      </c>
      <c r="C19" s="2" t="s">
        <v>58</v>
      </c>
      <c r="D19" s="2" t="s">
        <v>59</v>
      </c>
      <c r="E19" s="2" t="s">
        <v>73</v>
      </c>
      <c r="F19" s="2" t="s">
        <v>80</v>
      </c>
      <c r="G19" s="2" t="s">
        <v>67</v>
      </c>
      <c r="H19" s="3" t="s">
        <v>125</v>
      </c>
      <c r="I19" s="3" t="s">
        <v>126</v>
      </c>
      <c r="J19" s="2" t="s">
        <v>127</v>
      </c>
    </row>
    <row r="20" customFormat="false" ht="15" hidden="false" customHeight="false" outlineLevel="0" collapsed="false">
      <c r="A20" s="2" t="s">
        <v>128</v>
      </c>
      <c r="B20" s="2" t="s">
        <v>129</v>
      </c>
      <c r="C20" s="2" t="s">
        <v>58</v>
      </c>
      <c r="D20" s="2" t="s">
        <v>72</v>
      </c>
      <c r="E20" s="2" t="s">
        <v>73</v>
      </c>
      <c r="F20" s="2" t="s">
        <v>83</v>
      </c>
      <c r="G20" s="2" t="s">
        <v>67</v>
      </c>
    </row>
    <row r="21" customFormat="false" ht="49.25" hidden="false" customHeight="false" outlineLevel="0" collapsed="false">
      <c r="A21" s="2" t="s">
        <v>130</v>
      </c>
      <c r="B21" s="2" t="s">
        <v>70</v>
      </c>
      <c r="C21" s="2" t="s">
        <v>58</v>
      </c>
      <c r="D21" s="2" t="s">
        <v>131</v>
      </c>
      <c r="E21" s="2" t="s">
        <v>60</v>
      </c>
      <c r="F21" s="2" t="s">
        <v>61</v>
      </c>
      <c r="G21" s="2" t="s">
        <v>67</v>
      </c>
      <c r="J21" s="3" t="s">
        <v>132</v>
      </c>
    </row>
    <row r="22" customFormat="false" ht="15" hidden="false" customHeight="false" outlineLevel="0" collapsed="false">
      <c r="A22" s="2" t="s">
        <v>133</v>
      </c>
      <c r="B22" s="2" t="s">
        <v>57</v>
      </c>
      <c r="C22" s="2" t="s">
        <v>58</v>
      </c>
      <c r="D22" s="2" t="s">
        <v>72</v>
      </c>
      <c r="E22" s="2" t="s">
        <v>110</v>
      </c>
      <c r="F22" s="2" t="s">
        <v>83</v>
      </c>
      <c r="G22" s="2" t="s">
        <v>67</v>
      </c>
      <c r="I22" s="2" t="s">
        <v>134</v>
      </c>
    </row>
    <row r="23" customFormat="false" ht="15" hidden="false" customHeight="false" outlineLevel="0" collapsed="false">
      <c r="A23" s="2" t="s">
        <v>135</v>
      </c>
      <c r="B23" s="2" t="s">
        <v>57</v>
      </c>
      <c r="C23" s="2" t="s">
        <v>71</v>
      </c>
      <c r="D23" s="2" t="s">
        <v>59</v>
      </c>
      <c r="E23" s="2" t="s">
        <v>73</v>
      </c>
      <c r="F23" s="2" t="s">
        <v>115</v>
      </c>
      <c r="G23" s="2" t="s">
        <v>67</v>
      </c>
      <c r="H23" s="2" t="s">
        <v>136</v>
      </c>
    </row>
    <row r="24" customFormat="false" ht="814.9" hidden="false" customHeight="false" outlineLevel="0" collapsed="false">
      <c r="A24" s="2" t="s">
        <v>137</v>
      </c>
      <c r="B24" s="2" t="s">
        <v>138</v>
      </c>
      <c r="C24" s="2" t="s">
        <v>71</v>
      </c>
      <c r="D24" s="2" t="s">
        <v>72</v>
      </c>
      <c r="E24" s="2" t="s">
        <v>73</v>
      </c>
      <c r="F24" s="2" t="s">
        <v>139</v>
      </c>
      <c r="G24" s="2" t="s">
        <v>67</v>
      </c>
      <c r="H24" s="3" t="s">
        <v>140</v>
      </c>
      <c r="I24" s="3" t="s">
        <v>141</v>
      </c>
    </row>
    <row r="25" customFormat="false" ht="15" hidden="false" customHeight="false" outlineLevel="0" collapsed="false">
      <c r="A25" s="2" t="s">
        <v>142</v>
      </c>
      <c r="E25" s="2" t="s">
        <v>73</v>
      </c>
      <c r="F25" s="2" t="s">
        <v>96</v>
      </c>
      <c r="G25" s="2" t="s">
        <v>67</v>
      </c>
    </row>
    <row r="26" customFormat="false" ht="15" hidden="false" customHeight="false" outlineLevel="0" collapsed="false">
      <c r="A26" s="2" t="s">
        <v>143</v>
      </c>
      <c r="B26" s="2" t="s">
        <v>89</v>
      </c>
      <c r="C26" s="2" t="s">
        <v>58</v>
      </c>
      <c r="D26" s="2" t="s">
        <v>72</v>
      </c>
      <c r="E26" s="2" t="s">
        <v>73</v>
      </c>
      <c r="F26" s="2" t="s">
        <v>96</v>
      </c>
      <c r="G26" s="2" t="s">
        <v>67</v>
      </c>
      <c r="H26" s="2" t="s">
        <v>144</v>
      </c>
    </row>
    <row r="27" customFormat="false" ht="15" hidden="false" customHeight="false" outlineLevel="0" collapsed="false">
      <c r="A27" s="2" t="s">
        <v>145</v>
      </c>
      <c r="B27" s="2" t="s">
        <v>105</v>
      </c>
      <c r="C27" s="2" t="s">
        <v>71</v>
      </c>
      <c r="D27" s="2" t="s">
        <v>59</v>
      </c>
      <c r="E27" s="2" t="s">
        <v>110</v>
      </c>
      <c r="F27" s="2" t="s">
        <v>61</v>
      </c>
      <c r="G27" s="2" t="s">
        <v>67</v>
      </c>
      <c r="H27" s="2" t="s">
        <v>146</v>
      </c>
      <c r="I27" s="2" t="s">
        <v>147</v>
      </c>
    </row>
    <row r="28" customFormat="false" ht="15" hidden="false" customHeight="false" outlineLevel="0" collapsed="false">
      <c r="A28" s="2" t="s">
        <v>148</v>
      </c>
      <c r="B28" s="2" t="s">
        <v>149</v>
      </c>
      <c r="C28" s="2" t="s">
        <v>58</v>
      </c>
      <c r="D28" s="2" t="s">
        <v>59</v>
      </c>
      <c r="E28" s="2" t="s">
        <v>100</v>
      </c>
      <c r="F28" s="2" t="s">
        <v>150</v>
      </c>
      <c r="G28" s="2" t="s">
        <v>101</v>
      </c>
      <c r="H28" s="2" t="s">
        <v>151</v>
      </c>
    </row>
    <row r="29" customFormat="false" ht="15" hidden="false" customHeight="false" outlineLevel="0" collapsed="false">
      <c r="A29" s="2" t="s">
        <v>152</v>
      </c>
      <c r="B29" s="2" t="s">
        <v>70</v>
      </c>
      <c r="C29" s="2" t="s">
        <v>71</v>
      </c>
      <c r="D29" s="2" t="s">
        <v>59</v>
      </c>
      <c r="E29" s="2" t="s">
        <v>110</v>
      </c>
      <c r="F29" s="2" t="s">
        <v>74</v>
      </c>
      <c r="G29" s="2" t="s">
        <v>67</v>
      </c>
      <c r="H29" s="2" t="s">
        <v>153</v>
      </c>
    </row>
    <row r="30" customFormat="false" ht="15" hidden="false" customHeight="false" outlineLevel="0" collapsed="false">
      <c r="A30" s="2" t="s">
        <v>154</v>
      </c>
      <c r="B30" s="2" t="s">
        <v>57</v>
      </c>
      <c r="C30" s="2" t="s">
        <v>71</v>
      </c>
      <c r="D30" s="2" t="s">
        <v>72</v>
      </c>
      <c r="E30" s="2" t="s">
        <v>73</v>
      </c>
      <c r="F30" s="2" t="s">
        <v>115</v>
      </c>
      <c r="G30" s="2" t="s">
        <v>67</v>
      </c>
      <c r="H30" s="2" t="s">
        <v>155</v>
      </c>
      <c r="J30" s="2" t="s">
        <v>156</v>
      </c>
    </row>
    <row r="31" customFormat="false" ht="15" hidden="false" customHeight="false" outlineLevel="0" collapsed="false">
      <c r="A31" s="2" t="s">
        <v>157</v>
      </c>
      <c r="B31" s="2" t="s">
        <v>95</v>
      </c>
      <c r="C31" s="2" t="s">
        <v>71</v>
      </c>
      <c r="D31" s="2" t="s">
        <v>59</v>
      </c>
      <c r="E31" s="2" t="s">
        <v>110</v>
      </c>
      <c r="F31" s="2" t="s">
        <v>74</v>
      </c>
      <c r="G31" s="2" t="s">
        <v>67</v>
      </c>
    </row>
    <row r="32" customFormat="false" ht="15" hidden="false" customHeight="false" outlineLevel="0" collapsed="false">
      <c r="A32" s="2" t="s">
        <v>158</v>
      </c>
      <c r="B32" s="2" t="s">
        <v>89</v>
      </c>
      <c r="C32" s="2" t="s">
        <v>58</v>
      </c>
      <c r="D32" s="2" t="s">
        <v>59</v>
      </c>
      <c r="E32" s="2" t="s">
        <v>159</v>
      </c>
      <c r="F32" s="2" t="s">
        <v>61</v>
      </c>
      <c r="G32" s="2" t="s">
        <v>67</v>
      </c>
    </row>
    <row r="33" customFormat="false" ht="15" hidden="false" customHeight="false" outlineLevel="0" collapsed="false">
      <c r="A33" s="2" t="s">
        <v>160</v>
      </c>
      <c r="B33" s="2" t="s">
        <v>105</v>
      </c>
      <c r="C33" s="2" t="s">
        <v>58</v>
      </c>
      <c r="E33" s="2" t="s">
        <v>60</v>
      </c>
      <c r="F33" s="2" t="s">
        <v>61</v>
      </c>
      <c r="G33" s="2" t="s">
        <v>67</v>
      </c>
    </row>
    <row r="34" customFormat="false" ht="15" hidden="false" customHeight="false" outlineLevel="0" collapsed="false">
      <c r="A34" s="2" t="s">
        <v>161</v>
      </c>
      <c r="B34" s="2" t="s">
        <v>89</v>
      </c>
      <c r="C34" s="2" t="s">
        <v>58</v>
      </c>
      <c r="D34" s="2" t="s">
        <v>59</v>
      </c>
      <c r="E34" s="2" t="s">
        <v>60</v>
      </c>
      <c r="F34" s="2" t="s">
        <v>115</v>
      </c>
      <c r="G34" s="2" t="s">
        <v>67</v>
      </c>
      <c r="H34" s="2" t="s">
        <v>162</v>
      </c>
    </row>
    <row r="35" customFormat="false" ht="15" hidden="false" customHeight="false" outlineLevel="0" collapsed="false">
      <c r="A35" s="2" t="s">
        <v>163</v>
      </c>
      <c r="B35" s="2" t="s">
        <v>89</v>
      </c>
      <c r="C35" s="2" t="s">
        <v>71</v>
      </c>
      <c r="D35" s="2" t="s">
        <v>59</v>
      </c>
      <c r="E35" s="2" t="s">
        <v>73</v>
      </c>
      <c r="F35" s="2" t="s">
        <v>139</v>
      </c>
      <c r="G35" s="2" t="s">
        <v>67</v>
      </c>
    </row>
    <row r="36" customFormat="false" ht="15" hidden="false" customHeight="false" outlineLevel="0" collapsed="false">
      <c r="A36" s="2" t="s">
        <v>164</v>
      </c>
      <c r="B36" s="2" t="s">
        <v>70</v>
      </c>
      <c r="C36" s="2" t="s">
        <v>58</v>
      </c>
      <c r="D36" s="2" t="s">
        <v>59</v>
      </c>
      <c r="E36" s="2" t="s">
        <v>60</v>
      </c>
      <c r="F36" s="2" t="s">
        <v>80</v>
      </c>
      <c r="G36" s="2" t="s">
        <v>67</v>
      </c>
      <c r="H36" s="2" t="s">
        <v>165</v>
      </c>
      <c r="I36" s="2" t="s">
        <v>166</v>
      </c>
      <c r="J36" s="2" t="s">
        <v>167</v>
      </c>
    </row>
    <row r="37" customFormat="false" ht="15" hidden="false" customHeight="false" outlineLevel="0" collapsed="false">
      <c r="A37" s="2" t="s">
        <v>168</v>
      </c>
      <c r="B37" s="2" t="s">
        <v>57</v>
      </c>
      <c r="C37" s="2" t="s">
        <v>71</v>
      </c>
      <c r="D37" s="2" t="s">
        <v>59</v>
      </c>
      <c r="E37" s="2" t="s">
        <v>73</v>
      </c>
      <c r="F37" s="2" t="s">
        <v>115</v>
      </c>
      <c r="G37" s="2" t="s">
        <v>67</v>
      </c>
    </row>
    <row r="38" customFormat="false" ht="15" hidden="false" customHeight="false" outlineLevel="0" collapsed="false">
      <c r="A38" s="2" t="s">
        <v>169</v>
      </c>
      <c r="B38" s="2" t="s">
        <v>70</v>
      </c>
      <c r="C38" s="2" t="s">
        <v>58</v>
      </c>
      <c r="D38" s="2" t="s">
        <v>59</v>
      </c>
      <c r="E38" s="2" t="s">
        <v>60</v>
      </c>
      <c r="F38" s="2" t="s">
        <v>61</v>
      </c>
      <c r="G38" s="2" t="s">
        <v>67</v>
      </c>
      <c r="H38" s="2" t="s">
        <v>170</v>
      </c>
      <c r="I38" s="2" t="s">
        <v>171</v>
      </c>
    </row>
    <row r="39" customFormat="false" ht="120.85" hidden="false" customHeight="false" outlineLevel="0" collapsed="false">
      <c r="A39" s="2" t="s">
        <v>172</v>
      </c>
      <c r="B39" s="2" t="s">
        <v>105</v>
      </c>
      <c r="C39" s="2" t="s">
        <v>58</v>
      </c>
      <c r="D39" s="2" t="s">
        <v>72</v>
      </c>
      <c r="E39" s="2" t="s">
        <v>73</v>
      </c>
      <c r="F39" s="2" t="s">
        <v>74</v>
      </c>
      <c r="G39" s="2" t="s">
        <v>67</v>
      </c>
      <c r="H39" s="2" t="s">
        <v>173</v>
      </c>
      <c r="I39" s="3" t="s">
        <v>174</v>
      </c>
      <c r="J39" s="2" t="s">
        <v>175</v>
      </c>
    </row>
    <row r="40" customFormat="false" ht="15" hidden="false" customHeight="false" outlineLevel="0" collapsed="false">
      <c r="A40" s="2" t="s">
        <v>176</v>
      </c>
      <c r="B40" s="2" t="s">
        <v>138</v>
      </c>
      <c r="C40" s="2" t="s">
        <v>71</v>
      </c>
      <c r="D40" s="2" t="s">
        <v>72</v>
      </c>
      <c r="E40" s="2" t="s">
        <v>73</v>
      </c>
      <c r="F40" s="2" t="s">
        <v>96</v>
      </c>
      <c r="G40" s="2" t="s">
        <v>67</v>
      </c>
    </row>
    <row r="41" customFormat="false" ht="180.55" hidden="false" customHeight="false" outlineLevel="0" collapsed="false">
      <c r="A41" s="2" t="s">
        <v>177</v>
      </c>
      <c r="B41" s="2" t="s">
        <v>99</v>
      </c>
      <c r="C41" s="2" t="s">
        <v>58</v>
      </c>
      <c r="D41" s="2" t="s">
        <v>59</v>
      </c>
      <c r="E41" s="2" t="s">
        <v>73</v>
      </c>
      <c r="F41" s="2" t="s">
        <v>80</v>
      </c>
      <c r="G41" s="2" t="s">
        <v>67</v>
      </c>
      <c r="H41" s="3" t="s">
        <v>178</v>
      </c>
      <c r="I41" s="2" t="s">
        <v>179</v>
      </c>
    </row>
    <row r="42" customFormat="false" ht="15" hidden="false" customHeight="false" outlineLevel="0" collapsed="false">
      <c r="A42" s="2" t="s">
        <v>180</v>
      </c>
      <c r="F42" s="2" t="s">
        <v>87</v>
      </c>
      <c r="G42" s="2" t="s">
        <v>67</v>
      </c>
      <c r="I42" s="2" t="s">
        <v>181</v>
      </c>
    </row>
    <row r="43" customFormat="false" ht="15" hidden="false" customHeight="false" outlineLevel="0" collapsed="false">
      <c r="A43" s="2" t="s">
        <v>182</v>
      </c>
      <c r="B43" s="2" t="s">
        <v>105</v>
      </c>
      <c r="C43" s="2" t="s">
        <v>71</v>
      </c>
      <c r="D43" s="2" t="s">
        <v>72</v>
      </c>
      <c r="E43" s="2" t="s">
        <v>73</v>
      </c>
      <c r="F43" s="2" t="s">
        <v>83</v>
      </c>
      <c r="G43" s="2" t="s">
        <v>67</v>
      </c>
    </row>
    <row r="44" customFormat="false" ht="15" hidden="false" customHeight="false" outlineLevel="0" collapsed="false">
      <c r="A44" s="2" t="s">
        <v>183</v>
      </c>
      <c r="B44" s="2" t="s">
        <v>95</v>
      </c>
      <c r="C44" s="2" t="s">
        <v>58</v>
      </c>
      <c r="D44" s="2" t="s">
        <v>59</v>
      </c>
      <c r="E44" s="2" t="s">
        <v>110</v>
      </c>
      <c r="F44" s="2" t="s">
        <v>61</v>
      </c>
      <c r="G44" s="2" t="s">
        <v>67</v>
      </c>
    </row>
    <row r="45" customFormat="false" ht="120.85" hidden="false" customHeight="false" outlineLevel="0" collapsed="false">
      <c r="A45" s="2" t="s">
        <v>184</v>
      </c>
      <c r="B45" s="2" t="s">
        <v>149</v>
      </c>
      <c r="C45" s="2" t="s">
        <v>71</v>
      </c>
      <c r="D45" s="2" t="s">
        <v>72</v>
      </c>
      <c r="E45" s="2" t="s">
        <v>73</v>
      </c>
      <c r="F45" s="2" t="s">
        <v>115</v>
      </c>
      <c r="G45" s="2" t="s">
        <v>67</v>
      </c>
      <c r="H45" s="3" t="s">
        <v>185</v>
      </c>
      <c r="I45" s="3" t="s">
        <v>186</v>
      </c>
    </row>
    <row r="46" customFormat="false" ht="15" hidden="false" customHeight="false" outlineLevel="0" collapsed="false">
      <c r="A46" s="2" t="s">
        <v>187</v>
      </c>
      <c r="B46" s="2" t="s">
        <v>89</v>
      </c>
      <c r="C46" s="2" t="s">
        <v>58</v>
      </c>
      <c r="D46" s="2" t="s">
        <v>59</v>
      </c>
      <c r="E46" s="2" t="s">
        <v>188</v>
      </c>
      <c r="F46" s="2" t="s">
        <v>115</v>
      </c>
      <c r="G46" s="2" t="s">
        <v>67</v>
      </c>
    </row>
    <row r="47" customFormat="false" ht="15" hidden="false" customHeight="false" outlineLevel="0" collapsed="false">
      <c r="A47" s="2" t="s">
        <v>189</v>
      </c>
      <c r="B47" s="2" t="s">
        <v>129</v>
      </c>
      <c r="C47" s="2" t="s">
        <v>71</v>
      </c>
      <c r="D47" s="2" t="s">
        <v>59</v>
      </c>
      <c r="E47" s="2" t="s">
        <v>73</v>
      </c>
      <c r="F47" s="2" t="s">
        <v>61</v>
      </c>
      <c r="G47" s="2" t="s">
        <v>67</v>
      </c>
      <c r="H47" s="2" t="s">
        <v>190</v>
      </c>
    </row>
    <row r="48" customFormat="false" ht="15" hidden="false" customHeight="false" outlineLevel="0" collapsed="false">
      <c r="A48" s="2" t="s">
        <v>191</v>
      </c>
      <c r="B48" s="2" t="s">
        <v>70</v>
      </c>
      <c r="C48" s="2" t="s">
        <v>71</v>
      </c>
      <c r="D48" s="2" t="s">
        <v>72</v>
      </c>
      <c r="E48" s="2" t="s">
        <v>73</v>
      </c>
      <c r="F48" s="2" t="s">
        <v>139</v>
      </c>
      <c r="G48" s="2" t="s">
        <v>67</v>
      </c>
      <c r="H48" s="2" t="s">
        <v>192</v>
      </c>
      <c r="I48" s="2" t="s">
        <v>166</v>
      </c>
      <c r="J48" s="2" t="s">
        <v>166</v>
      </c>
    </row>
    <row r="49" customFormat="false" ht="15" hidden="false" customHeight="false" outlineLevel="0" collapsed="false">
      <c r="A49" s="2" t="s">
        <v>193</v>
      </c>
      <c r="B49" s="2" t="s">
        <v>89</v>
      </c>
      <c r="C49" s="2" t="s">
        <v>58</v>
      </c>
      <c r="D49" s="2" t="s">
        <v>59</v>
      </c>
      <c r="E49" s="2" t="s">
        <v>73</v>
      </c>
      <c r="F49" s="2" t="s">
        <v>87</v>
      </c>
      <c r="G49" s="2" t="s">
        <v>67</v>
      </c>
      <c r="J49" s="2" t="s">
        <v>194</v>
      </c>
    </row>
    <row r="50" customFormat="false" ht="15" hidden="false" customHeight="false" outlineLevel="0" collapsed="false">
      <c r="A50" s="2" t="s">
        <v>195</v>
      </c>
      <c r="B50" s="2" t="s">
        <v>105</v>
      </c>
      <c r="C50" s="2" t="s">
        <v>71</v>
      </c>
      <c r="D50" s="2" t="s">
        <v>59</v>
      </c>
      <c r="E50" s="2" t="s">
        <v>60</v>
      </c>
      <c r="F50" s="2" t="s">
        <v>74</v>
      </c>
      <c r="G50" s="2" t="s">
        <v>67</v>
      </c>
    </row>
    <row r="51" customFormat="false" ht="15" hidden="false" customHeight="false" outlineLevel="0" collapsed="false">
      <c r="A51" s="2" t="s">
        <v>196</v>
      </c>
      <c r="F51" s="2" t="s">
        <v>87</v>
      </c>
      <c r="G51" s="2" t="s">
        <v>67</v>
      </c>
    </row>
    <row r="52" customFormat="false" ht="15" hidden="false" customHeight="false" outlineLevel="0" collapsed="false">
      <c r="A52" s="2" t="s">
        <v>197</v>
      </c>
      <c r="B52" s="2" t="s">
        <v>105</v>
      </c>
      <c r="C52" s="2" t="s">
        <v>58</v>
      </c>
      <c r="D52" s="2" t="s">
        <v>72</v>
      </c>
      <c r="E52" s="2" t="s">
        <v>73</v>
      </c>
      <c r="F52" s="2" t="s">
        <v>198</v>
      </c>
      <c r="G52" s="2" t="s">
        <v>166</v>
      </c>
      <c r="H52" s="2" t="s">
        <v>199</v>
      </c>
      <c r="I52" s="2" t="s">
        <v>199</v>
      </c>
    </row>
    <row r="53" customFormat="false" ht="15" hidden="false" customHeight="false" outlineLevel="0" collapsed="false">
      <c r="A53" s="2" t="s">
        <v>200</v>
      </c>
      <c r="B53" s="2" t="s">
        <v>99</v>
      </c>
      <c r="C53" s="2" t="s">
        <v>71</v>
      </c>
      <c r="D53" s="2" t="s">
        <v>59</v>
      </c>
      <c r="E53" s="2" t="s">
        <v>73</v>
      </c>
      <c r="F53" s="2" t="s">
        <v>115</v>
      </c>
      <c r="G53" s="2" t="s">
        <v>67</v>
      </c>
    </row>
    <row r="54" customFormat="false" ht="15" hidden="false" customHeight="false" outlineLevel="0" collapsed="false">
      <c r="A54" s="2" t="s">
        <v>201</v>
      </c>
      <c r="B54" s="2" t="s">
        <v>57</v>
      </c>
      <c r="C54" s="2" t="s">
        <v>58</v>
      </c>
      <c r="D54" s="2" t="s">
        <v>59</v>
      </c>
      <c r="E54" s="2" t="s">
        <v>60</v>
      </c>
      <c r="F54" s="2" t="s">
        <v>61</v>
      </c>
      <c r="G54" s="2" t="s">
        <v>67</v>
      </c>
    </row>
    <row r="55" customFormat="false" ht="15" hidden="false" customHeight="false" outlineLevel="0" collapsed="false">
      <c r="A55" s="2" t="s">
        <v>202</v>
      </c>
      <c r="B55" s="2" t="s">
        <v>57</v>
      </c>
      <c r="C55" s="2" t="s">
        <v>71</v>
      </c>
      <c r="D55" s="2" t="s">
        <v>59</v>
      </c>
      <c r="E55" s="2" t="s">
        <v>73</v>
      </c>
      <c r="F55" s="2" t="s">
        <v>115</v>
      </c>
      <c r="G55" s="2" t="s">
        <v>67</v>
      </c>
    </row>
    <row r="56" customFormat="false" ht="73.1" hidden="false" customHeight="false" outlineLevel="0" collapsed="false">
      <c r="A56" s="2" t="s">
        <v>203</v>
      </c>
      <c r="B56" s="2" t="s">
        <v>105</v>
      </c>
      <c r="C56" s="2" t="s">
        <v>71</v>
      </c>
      <c r="D56" s="2" t="s">
        <v>72</v>
      </c>
      <c r="E56" s="2" t="s">
        <v>73</v>
      </c>
      <c r="F56" s="2" t="s">
        <v>115</v>
      </c>
      <c r="G56" s="2" t="s">
        <v>204</v>
      </c>
      <c r="H56" s="2" t="s">
        <v>205</v>
      </c>
      <c r="I56" s="3" t="s">
        <v>206</v>
      </c>
    </row>
    <row r="57" customFormat="false" ht="15" hidden="false" customHeight="false" outlineLevel="0" collapsed="false">
      <c r="A57" s="2" t="s">
        <v>207</v>
      </c>
      <c r="B57" s="2" t="s">
        <v>105</v>
      </c>
      <c r="C57" s="2" t="s">
        <v>58</v>
      </c>
      <c r="D57" s="2" t="s">
        <v>72</v>
      </c>
      <c r="E57" s="2" t="s">
        <v>73</v>
      </c>
      <c r="F57" s="2" t="s">
        <v>115</v>
      </c>
      <c r="G57" s="2" t="s">
        <v>67</v>
      </c>
    </row>
    <row r="58" customFormat="false" ht="15" hidden="false" customHeight="false" outlineLevel="0" collapsed="false">
      <c r="A58" s="2" t="s">
        <v>208</v>
      </c>
      <c r="B58" s="2" t="s">
        <v>95</v>
      </c>
      <c r="C58" s="2" t="s">
        <v>58</v>
      </c>
      <c r="D58" s="2" t="s">
        <v>72</v>
      </c>
      <c r="E58" s="2" t="s">
        <v>73</v>
      </c>
      <c r="F58" s="2" t="s">
        <v>96</v>
      </c>
      <c r="G58" s="2" t="s">
        <v>67</v>
      </c>
    </row>
    <row r="59" customFormat="false" ht="15" hidden="false" customHeight="false" outlineLevel="0" collapsed="false">
      <c r="A59" s="2" t="s">
        <v>209</v>
      </c>
      <c r="B59" s="2" t="s">
        <v>129</v>
      </c>
      <c r="C59" s="2" t="s">
        <v>58</v>
      </c>
      <c r="D59" s="2" t="s">
        <v>59</v>
      </c>
      <c r="E59" s="2" t="s">
        <v>60</v>
      </c>
      <c r="F59" s="2" t="s">
        <v>115</v>
      </c>
      <c r="G59" s="2" t="s">
        <v>67</v>
      </c>
      <c r="H59" s="2" t="s">
        <v>210</v>
      </c>
      <c r="I59" s="2" t="s">
        <v>211</v>
      </c>
      <c r="J59" s="2" t="s">
        <v>212</v>
      </c>
    </row>
    <row r="60" customFormat="false" ht="15" hidden="false" customHeight="false" outlineLevel="0" collapsed="false">
      <c r="A60" s="2" t="s">
        <v>213</v>
      </c>
      <c r="B60" s="2" t="s">
        <v>70</v>
      </c>
      <c r="C60" s="2" t="s">
        <v>58</v>
      </c>
      <c r="D60" s="2" t="s">
        <v>72</v>
      </c>
      <c r="E60" s="2" t="s">
        <v>60</v>
      </c>
      <c r="F60" s="2" t="s">
        <v>87</v>
      </c>
      <c r="G60" s="2" t="s">
        <v>67</v>
      </c>
      <c r="H60" s="2" t="s">
        <v>214</v>
      </c>
      <c r="I60" s="2" t="s">
        <v>215</v>
      </c>
      <c r="J60" s="2" t="s">
        <v>166</v>
      </c>
    </row>
    <row r="61" customFormat="false" ht="15" hidden="false" customHeight="false" outlineLevel="0" collapsed="false">
      <c r="A61" s="2" t="s">
        <v>216</v>
      </c>
      <c r="B61" s="2" t="s">
        <v>99</v>
      </c>
      <c r="C61" s="2" t="s">
        <v>58</v>
      </c>
      <c r="D61" s="2" t="s">
        <v>72</v>
      </c>
      <c r="E61" s="2" t="s">
        <v>73</v>
      </c>
      <c r="F61" s="2" t="s">
        <v>115</v>
      </c>
      <c r="G61" s="2" t="s">
        <v>67</v>
      </c>
    </row>
    <row r="62" customFormat="false" ht="15" hidden="false" customHeight="false" outlineLevel="0" collapsed="false">
      <c r="A62" s="2" t="s">
        <v>217</v>
      </c>
      <c r="B62" s="2" t="s">
        <v>99</v>
      </c>
      <c r="C62" s="2" t="s">
        <v>58</v>
      </c>
      <c r="D62" s="2" t="s">
        <v>59</v>
      </c>
      <c r="E62" s="2" t="s">
        <v>60</v>
      </c>
      <c r="F62" s="2" t="s">
        <v>80</v>
      </c>
      <c r="G62" s="2" t="s">
        <v>67</v>
      </c>
      <c r="H62" s="2" t="s">
        <v>218</v>
      </c>
      <c r="I62" s="2" t="s">
        <v>219</v>
      </c>
    </row>
    <row r="63" customFormat="false" ht="15" hidden="false" customHeight="false" outlineLevel="0" collapsed="false">
      <c r="A63" s="2" t="s">
        <v>220</v>
      </c>
      <c r="B63" s="2" t="s">
        <v>57</v>
      </c>
      <c r="C63" s="2" t="s">
        <v>71</v>
      </c>
      <c r="D63" s="2" t="s">
        <v>72</v>
      </c>
      <c r="E63" s="2" t="s">
        <v>73</v>
      </c>
      <c r="F63" s="2" t="s">
        <v>96</v>
      </c>
      <c r="G63" s="2" t="s">
        <v>204</v>
      </c>
    </row>
    <row r="64" customFormat="false" ht="15" hidden="false" customHeight="false" outlineLevel="0" collapsed="false">
      <c r="A64" s="2" t="s">
        <v>221</v>
      </c>
      <c r="B64" s="2" t="s">
        <v>149</v>
      </c>
      <c r="C64" s="2" t="s">
        <v>58</v>
      </c>
      <c r="D64" s="2" t="s">
        <v>59</v>
      </c>
      <c r="E64" s="2" t="s">
        <v>79</v>
      </c>
      <c r="F64" s="2" t="s">
        <v>150</v>
      </c>
      <c r="G64" s="2" t="s">
        <v>67</v>
      </c>
    </row>
    <row r="65" customFormat="false" ht="15" hidden="false" customHeight="false" outlineLevel="0" collapsed="false">
      <c r="A65" s="2" t="s">
        <v>222</v>
      </c>
      <c r="B65" s="2" t="s">
        <v>57</v>
      </c>
      <c r="C65" s="2" t="s">
        <v>58</v>
      </c>
      <c r="D65" s="2" t="s">
        <v>72</v>
      </c>
      <c r="E65" s="2" t="s">
        <v>60</v>
      </c>
      <c r="F65" s="2" t="s">
        <v>61</v>
      </c>
      <c r="G65" s="2" t="s">
        <v>67</v>
      </c>
    </row>
    <row r="66" customFormat="false" ht="15" hidden="false" customHeight="false" outlineLevel="0" collapsed="false">
      <c r="A66" s="2" t="s">
        <v>223</v>
      </c>
      <c r="B66" s="2" t="s">
        <v>89</v>
      </c>
      <c r="C66" s="2" t="s">
        <v>58</v>
      </c>
      <c r="D66" s="2" t="s">
        <v>72</v>
      </c>
      <c r="E66" s="2" t="s">
        <v>73</v>
      </c>
      <c r="F66" s="2" t="s">
        <v>115</v>
      </c>
      <c r="G66" s="2" t="s">
        <v>67</v>
      </c>
      <c r="H66" s="2" t="s">
        <v>190</v>
      </c>
    </row>
    <row r="67" customFormat="false" ht="15" hidden="false" customHeight="false" outlineLevel="0" collapsed="false">
      <c r="A67" s="2" t="s">
        <v>224</v>
      </c>
      <c r="B67" s="2" t="s">
        <v>149</v>
      </c>
      <c r="C67" s="2" t="s">
        <v>71</v>
      </c>
      <c r="D67" s="2" t="s">
        <v>72</v>
      </c>
      <c r="E67" s="2" t="s">
        <v>110</v>
      </c>
      <c r="F67" s="2" t="s">
        <v>139</v>
      </c>
      <c r="G67" s="2" t="s">
        <v>67</v>
      </c>
      <c r="I67" s="2" t="s">
        <v>225</v>
      </c>
    </row>
    <row r="68" customFormat="false" ht="15" hidden="false" customHeight="false" outlineLevel="0" collapsed="false">
      <c r="A68" s="2" t="s">
        <v>226</v>
      </c>
      <c r="F68" s="2" t="s">
        <v>87</v>
      </c>
      <c r="G68" s="2" t="s">
        <v>67</v>
      </c>
    </row>
    <row r="69" customFormat="false" ht="15" hidden="false" customHeight="false" outlineLevel="0" collapsed="false">
      <c r="A69" s="2" t="s">
        <v>227</v>
      </c>
      <c r="B69" s="2" t="s">
        <v>129</v>
      </c>
      <c r="C69" s="2" t="s">
        <v>58</v>
      </c>
      <c r="D69" s="2" t="s">
        <v>59</v>
      </c>
      <c r="E69" s="2" t="s">
        <v>73</v>
      </c>
      <c r="F69" s="2" t="s">
        <v>74</v>
      </c>
      <c r="G69" s="2" t="s">
        <v>67</v>
      </c>
    </row>
    <row r="70" customFormat="false" ht="15" hidden="false" customHeight="false" outlineLevel="0" collapsed="false">
      <c r="A70" s="2" t="s">
        <v>228</v>
      </c>
      <c r="B70" s="2" t="s">
        <v>129</v>
      </c>
      <c r="C70" s="2" t="s">
        <v>58</v>
      </c>
      <c r="D70" s="2" t="s">
        <v>72</v>
      </c>
      <c r="E70" s="2" t="s">
        <v>73</v>
      </c>
      <c r="F70" s="2" t="s">
        <v>115</v>
      </c>
      <c r="G70" s="2" t="s">
        <v>67</v>
      </c>
    </row>
    <row r="71" customFormat="false" ht="15" hidden="false" customHeight="false" outlineLevel="0" collapsed="false">
      <c r="A71" s="2" t="s">
        <v>229</v>
      </c>
      <c r="B71" s="2" t="s">
        <v>95</v>
      </c>
      <c r="C71" s="2" t="s">
        <v>71</v>
      </c>
      <c r="D71" s="2" t="s">
        <v>59</v>
      </c>
      <c r="E71" s="2" t="s">
        <v>73</v>
      </c>
      <c r="F71" s="2" t="s">
        <v>87</v>
      </c>
      <c r="G71" s="2" t="s">
        <v>67</v>
      </c>
    </row>
    <row r="72" customFormat="false" ht="15" hidden="false" customHeight="false" outlineLevel="0" collapsed="false">
      <c r="A72" s="2" t="s">
        <v>230</v>
      </c>
      <c r="B72" s="2" t="s">
        <v>149</v>
      </c>
      <c r="C72" s="2" t="s">
        <v>71</v>
      </c>
      <c r="D72" s="2" t="s">
        <v>59</v>
      </c>
      <c r="E72" s="2" t="s">
        <v>73</v>
      </c>
      <c r="F72" s="2" t="s">
        <v>61</v>
      </c>
      <c r="G72" s="2" t="s">
        <v>67</v>
      </c>
      <c r="H72" s="2"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73"/>
  <sheetViews>
    <sheetView showFormulas="false" showGridLines="true" showRowColHeaders="true" showZeros="true" rightToLeft="false" tabSelected="false" showOutlineSymbols="true" defaultGridColor="true" view="normal" topLeftCell="AV1" colorId="64" zoomScale="100" zoomScaleNormal="100" zoomScalePageLayoutView="100" workbookViewId="0">
      <selection pane="topLeft" activeCell="AY4" activeCellId="1" sqref="L:L AY4"/>
    </sheetView>
  </sheetViews>
  <sheetFormatPr defaultColWidth="24.9375" defaultRowHeight="15" zeroHeight="false" outlineLevelRow="0" outlineLevelCol="0"/>
  <cols>
    <col collapsed="false" customWidth="true" hidden="false" outlineLevel="0" max="1024" min="1001" style="0" width="8.5"/>
  </cols>
  <sheetData>
    <row r="1" customFormat="false" ht="158.2"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customFormat="false" ht="15" hidden="false" customHeight="false" outlineLevel="0" collapsed="false">
      <c r="A2" s="2" t="s">
        <v>56</v>
      </c>
      <c r="B2" s="2" t="s">
        <v>57</v>
      </c>
      <c r="C2" s="2" t="s">
        <v>58</v>
      </c>
      <c r="D2" s="2" t="s">
        <v>59</v>
      </c>
      <c r="E2" s="2" t="s">
        <v>60</v>
      </c>
      <c r="F2" s="2" t="s">
        <v>61</v>
      </c>
      <c r="G2" s="2" t="s">
        <v>62</v>
      </c>
      <c r="H2" s="2" t="s">
        <v>62</v>
      </c>
      <c r="I2" s="2" t="s">
        <v>62</v>
      </c>
      <c r="J2" s="2" t="s">
        <v>62</v>
      </c>
      <c r="K2" s="2" t="s">
        <v>62</v>
      </c>
      <c r="L2" s="2" t="s">
        <v>62</v>
      </c>
      <c r="M2" s="2" t="s">
        <v>63</v>
      </c>
      <c r="N2" s="2" t="s">
        <v>62</v>
      </c>
      <c r="O2" s="2" t="s">
        <v>62</v>
      </c>
      <c r="P2" s="2" t="s">
        <v>63</v>
      </c>
      <c r="Q2" s="2" t="s">
        <v>63</v>
      </c>
      <c r="R2" s="2" t="s">
        <v>63</v>
      </c>
      <c r="S2" s="2" t="s">
        <v>62</v>
      </c>
      <c r="T2" s="2" t="s">
        <v>64</v>
      </c>
      <c r="U2" s="2" t="s">
        <v>62</v>
      </c>
      <c r="V2" s="2" t="s">
        <v>64</v>
      </c>
      <c r="W2" s="2" t="s">
        <v>62</v>
      </c>
      <c r="X2" s="2" t="s">
        <v>64</v>
      </c>
      <c r="Y2" s="2" t="s">
        <v>64</v>
      </c>
      <c r="Z2" s="2" t="s">
        <v>63</v>
      </c>
      <c r="AA2" s="2" t="s">
        <v>65</v>
      </c>
      <c r="AB2" s="2" t="s">
        <v>65</v>
      </c>
      <c r="AC2" s="2" t="s">
        <v>66</v>
      </c>
      <c r="AD2" s="2" t="s">
        <v>65</v>
      </c>
      <c r="AE2" s="2" t="s">
        <v>64</v>
      </c>
      <c r="AF2" s="2" t="s">
        <v>65</v>
      </c>
      <c r="AG2" s="2" t="s">
        <v>64</v>
      </c>
      <c r="AH2" s="2" t="s">
        <v>64</v>
      </c>
      <c r="AI2" s="2" t="s">
        <v>66</v>
      </c>
      <c r="AJ2" s="2" t="s">
        <v>66</v>
      </c>
      <c r="AK2" s="2" t="s">
        <v>62</v>
      </c>
      <c r="AL2" s="2" t="s">
        <v>62</v>
      </c>
      <c r="AM2" s="2" t="s">
        <v>64</v>
      </c>
      <c r="AN2" s="2" t="s">
        <v>62</v>
      </c>
      <c r="AO2" s="2" t="s">
        <v>62</v>
      </c>
      <c r="AP2" s="2" t="s">
        <v>64</v>
      </c>
      <c r="AQ2" s="2" t="s">
        <v>63</v>
      </c>
      <c r="AR2" s="2" t="s">
        <v>62</v>
      </c>
      <c r="AS2" s="2" t="s">
        <v>62</v>
      </c>
      <c r="AT2" s="2" t="s">
        <v>62</v>
      </c>
      <c r="AU2" s="2" t="s">
        <v>63</v>
      </c>
      <c r="AV2" s="2" t="s">
        <v>62</v>
      </c>
      <c r="AW2" s="2" t="s">
        <v>62</v>
      </c>
      <c r="AX2" s="2" t="s">
        <v>62</v>
      </c>
      <c r="AY2" s="2" t="s">
        <v>62</v>
      </c>
      <c r="AZ2" s="2" t="s">
        <v>62</v>
      </c>
      <c r="BA2" s="2" t="s">
        <v>67</v>
      </c>
      <c r="BB2" s="2" t="s">
        <v>68</v>
      </c>
    </row>
    <row r="3" customFormat="false" ht="15" hidden="false" customHeight="false" outlineLevel="0" collapsed="false">
      <c r="A3" s="2" t="s">
        <v>69</v>
      </c>
      <c r="B3" s="2" t="s">
        <v>70</v>
      </c>
      <c r="C3" s="2" t="s">
        <v>71</v>
      </c>
      <c r="D3" s="2" t="s">
        <v>72</v>
      </c>
      <c r="E3" s="2" t="s">
        <v>73</v>
      </c>
      <c r="F3" s="2" t="s">
        <v>74</v>
      </c>
      <c r="G3" s="2" t="s">
        <v>75</v>
      </c>
      <c r="H3" s="2" t="s">
        <v>64</v>
      </c>
      <c r="I3" s="2" t="s">
        <v>64</v>
      </c>
      <c r="J3" s="2" t="s">
        <v>64</v>
      </c>
      <c r="K3" s="2" t="s">
        <v>62</v>
      </c>
      <c r="L3" s="2" t="s">
        <v>63</v>
      </c>
      <c r="M3" s="2" t="s">
        <v>64</v>
      </c>
      <c r="N3" s="2" t="s">
        <v>75</v>
      </c>
      <c r="O3" s="2" t="s">
        <v>75</v>
      </c>
      <c r="P3" s="2" t="s">
        <v>75</v>
      </c>
      <c r="Q3" s="2" t="s">
        <v>75</v>
      </c>
      <c r="R3" s="2" t="s">
        <v>75</v>
      </c>
      <c r="S3" s="2" t="s">
        <v>75</v>
      </c>
      <c r="T3" s="2" t="s">
        <v>64</v>
      </c>
      <c r="U3" s="2" t="s">
        <v>63</v>
      </c>
      <c r="V3" s="2" t="s">
        <v>75</v>
      </c>
      <c r="W3" s="2" t="s">
        <v>75</v>
      </c>
      <c r="X3" s="2" t="s">
        <v>75</v>
      </c>
      <c r="Y3" s="2" t="s">
        <v>66</v>
      </c>
      <c r="Z3" s="2" t="s">
        <v>64</v>
      </c>
      <c r="AA3" s="2" t="s">
        <v>66</v>
      </c>
      <c r="AB3" s="2" t="s">
        <v>64</v>
      </c>
      <c r="AC3" s="2" t="s">
        <v>65</v>
      </c>
      <c r="AD3" s="2" t="s">
        <v>65</v>
      </c>
      <c r="AE3" s="2" t="s">
        <v>63</v>
      </c>
      <c r="AF3" s="2" t="s">
        <v>64</v>
      </c>
      <c r="AG3" s="2" t="s">
        <v>65</v>
      </c>
      <c r="AH3" s="2" t="s">
        <v>63</v>
      </c>
      <c r="AI3" s="2" t="s">
        <v>64</v>
      </c>
      <c r="AJ3" s="2" t="s">
        <v>66</v>
      </c>
      <c r="AK3" s="2" t="s">
        <v>62</v>
      </c>
      <c r="AL3" s="2" t="s">
        <v>75</v>
      </c>
      <c r="AM3" s="2" t="s">
        <v>62</v>
      </c>
      <c r="AN3" s="2" t="s">
        <v>75</v>
      </c>
      <c r="AO3" s="2" t="s">
        <v>75</v>
      </c>
      <c r="AP3" s="2" t="s">
        <v>75</v>
      </c>
      <c r="AQ3" s="2" t="s">
        <v>75</v>
      </c>
      <c r="AR3" s="2" t="s">
        <v>75</v>
      </c>
      <c r="AS3" s="2" t="s">
        <v>75</v>
      </c>
      <c r="AT3" s="2" t="s">
        <v>63</v>
      </c>
      <c r="AU3" s="2" t="s">
        <v>75</v>
      </c>
      <c r="AV3" s="2" t="s">
        <v>75</v>
      </c>
      <c r="AW3" s="2" t="s">
        <v>64</v>
      </c>
      <c r="AX3" s="2" t="s">
        <v>75</v>
      </c>
      <c r="AY3" s="2" t="s">
        <v>75</v>
      </c>
      <c r="AZ3" s="2" t="s">
        <v>75</v>
      </c>
      <c r="BA3" s="2" t="s">
        <v>67</v>
      </c>
      <c r="BD3" s="2" t="s">
        <v>76</v>
      </c>
    </row>
    <row r="4" customFormat="false" ht="15" hidden="false" customHeight="false" outlineLevel="0" collapsed="false">
      <c r="A4" s="2" t="s">
        <v>77</v>
      </c>
      <c r="B4" s="2" t="s">
        <v>70</v>
      </c>
      <c r="C4" s="2" t="s">
        <v>58</v>
      </c>
      <c r="D4" s="2" t="s">
        <v>72</v>
      </c>
      <c r="E4" s="2" t="s">
        <v>73</v>
      </c>
      <c r="F4" s="2" t="s">
        <v>61</v>
      </c>
      <c r="G4" s="2" t="s">
        <v>62</v>
      </c>
      <c r="H4" s="2" t="s">
        <v>75</v>
      </c>
      <c r="I4" s="2" t="s">
        <v>62</v>
      </c>
      <c r="J4" s="2" t="s">
        <v>64</v>
      </c>
      <c r="K4" s="2" t="s">
        <v>64</v>
      </c>
      <c r="L4" s="2" t="s">
        <v>62</v>
      </c>
      <c r="M4" s="2" t="s">
        <v>63</v>
      </c>
      <c r="N4" s="2" t="s">
        <v>63</v>
      </c>
      <c r="O4" s="2" t="s">
        <v>63</v>
      </c>
      <c r="P4" s="2" t="s">
        <v>63</v>
      </c>
      <c r="Q4" s="2" t="s">
        <v>64</v>
      </c>
      <c r="R4" s="2" t="s">
        <v>64</v>
      </c>
      <c r="S4" s="2" t="s">
        <v>62</v>
      </c>
      <c r="T4" s="2" t="s">
        <v>64</v>
      </c>
      <c r="U4" s="2" t="s">
        <v>62</v>
      </c>
      <c r="V4" s="2" t="s">
        <v>62</v>
      </c>
      <c r="W4" s="2" t="s">
        <v>63</v>
      </c>
      <c r="X4" s="2" t="s">
        <v>62</v>
      </c>
      <c r="Y4" s="2" t="s">
        <v>63</v>
      </c>
      <c r="Z4" s="2" t="s">
        <v>64</v>
      </c>
      <c r="AA4" s="2" t="s">
        <v>64</v>
      </c>
      <c r="AB4" s="2" t="s">
        <v>63</v>
      </c>
      <c r="AC4" s="2" t="s">
        <v>64</v>
      </c>
      <c r="AD4" s="2" t="s">
        <v>64</v>
      </c>
      <c r="AE4" s="2" t="s">
        <v>63</v>
      </c>
      <c r="AF4" s="2" t="s">
        <v>65</v>
      </c>
      <c r="AG4" s="2" t="s">
        <v>63</v>
      </c>
      <c r="AH4" s="2" t="s">
        <v>64</v>
      </c>
      <c r="AI4" s="2" t="s">
        <v>66</v>
      </c>
      <c r="AJ4" s="2" t="s">
        <v>64</v>
      </c>
      <c r="AK4" s="2" t="s">
        <v>64</v>
      </c>
      <c r="AL4" s="2" t="s">
        <v>63</v>
      </c>
      <c r="AM4" s="2" t="s">
        <v>63</v>
      </c>
      <c r="AN4" s="2" t="s">
        <v>62</v>
      </c>
      <c r="AO4" s="2" t="s">
        <v>62</v>
      </c>
      <c r="AP4" s="2" t="s">
        <v>63</v>
      </c>
      <c r="AQ4" s="2" t="s">
        <v>64</v>
      </c>
      <c r="AR4" s="2" t="s">
        <v>62</v>
      </c>
      <c r="AS4" s="2" t="s">
        <v>62</v>
      </c>
      <c r="AT4" s="2" t="s">
        <v>62</v>
      </c>
      <c r="AU4" s="2" t="s">
        <v>63</v>
      </c>
      <c r="AV4" s="2" t="s">
        <v>63</v>
      </c>
      <c r="AW4" s="2" t="s">
        <v>62</v>
      </c>
      <c r="AX4" s="2" t="s">
        <v>64</v>
      </c>
      <c r="AY4" s="2" t="s">
        <v>63</v>
      </c>
      <c r="AZ4" s="2" t="s">
        <v>62</v>
      </c>
      <c r="BA4" s="2" t="s">
        <v>67</v>
      </c>
    </row>
    <row r="5" customFormat="false" ht="15" hidden="false" customHeight="false" outlineLevel="0" collapsed="false">
      <c r="A5" s="2" t="s">
        <v>78</v>
      </c>
      <c r="B5" s="2" t="s">
        <v>70</v>
      </c>
      <c r="C5" s="2" t="s">
        <v>71</v>
      </c>
      <c r="D5" s="2" t="s">
        <v>59</v>
      </c>
      <c r="E5" s="2" t="s">
        <v>79</v>
      </c>
      <c r="F5" s="2" t="s">
        <v>80</v>
      </c>
      <c r="G5" s="2" t="s">
        <v>62</v>
      </c>
      <c r="H5" s="2" t="s">
        <v>75</v>
      </c>
      <c r="I5" s="2" t="s">
        <v>64</v>
      </c>
      <c r="J5" s="2" t="s">
        <v>75</v>
      </c>
      <c r="K5" s="2" t="s">
        <v>62</v>
      </c>
      <c r="L5" s="2" t="s">
        <v>75</v>
      </c>
      <c r="M5" s="2" t="s">
        <v>75</v>
      </c>
      <c r="N5" s="2" t="s">
        <v>75</v>
      </c>
      <c r="O5" s="2" t="s">
        <v>75</v>
      </c>
      <c r="P5" s="2" t="s">
        <v>63</v>
      </c>
      <c r="Q5" s="2" t="s">
        <v>64</v>
      </c>
      <c r="R5" s="2" t="s">
        <v>64</v>
      </c>
      <c r="S5" s="2" t="s">
        <v>75</v>
      </c>
      <c r="T5" s="2" t="s">
        <v>64</v>
      </c>
      <c r="U5" s="2" t="s">
        <v>75</v>
      </c>
      <c r="V5" s="2" t="s">
        <v>75</v>
      </c>
      <c r="W5" s="2" t="s">
        <v>75</v>
      </c>
      <c r="X5" s="2" t="s">
        <v>63</v>
      </c>
      <c r="Y5" s="2" t="s">
        <v>63</v>
      </c>
      <c r="Z5" s="2" t="s">
        <v>66</v>
      </c>
      <c r="AA5" s="2" t="s">
        <v>65</v>
      </c>
      <c r="AB5" s="2" t="s">
        <v>63</v>
      </c>
      <c r="AC5" s="2" t="s">
        <v>63</v>
      </c>
      <c r="AD5" s="2" t="s">
        <v>63</v>
      </c>
      <c r="AE5" s="2" t="s">
        <v>64</v>
      </c>
      <c r="AF5" s="2" t="s">
        <v>63</v>
      </c>
      <c r="AG5" s="2" t="s">
        <v>65</v>
      </c>
      <c r="AH5" s="2" t="s">
        <v>66</v>
      </c>
      <c r="AI5" s="2" t="s">
        <v>66</v>
      </c>
      <c r="AJ5" s="2" t="s">
        <v>66</v>
      </c>
      <c r="AK5" s="2" t="s">
        <v>62</v>
      </c>
      <c r="AL5" s="2" t="s">
        <v>75</v>
      </c>
      <c r="AM5" s="2" t="s">
        <v>75</v>
      </c>
      <c r="AN5" s="2" t="s">
        <v>75</v>
      </c>
      <c r="AO5" s="2" t="s">
        <v>75</v>
      </c>
      <c r="AP5" s="2" t="s">
        <v>63</v>
      </c>
      <c r="AQ5" s="2" t="s">
        <v>63</v>
      </c>
      <c r="AR5" s="2" t="s">
        <v>75</v>
      </c>
      <c r="AS5" s="2" t="s">
        <v>75</v>
      </c>
      <c r="AT5" s="2" t="s">
        <v>75</v>
      </c>
      <c r="AU5" s="2" t="s">
        <v>62</v>
      </c>
      <c r="AV5" s="2" t="s">
        <v>63</v>
      </c>
      <c r="AW5" s="2" t="s">
        <v>63</v>
      </c>
      <c r="AX5" s="2" t="s">
        <v>63</v>
      </c>
      <c r="AY5" s="2" t="s">
        <v>75</v>
      </c>
      <c r="AZ5" s="2" t="s">
        <v>63</v>
      </c>
      <c r="BA5" s="2" t="s">
        <v>67</v>
      </c>
      <c r="BB5" s="2" t="s">
        <v>81</v>
      </c>
    </row>
    <row r="6" customFormat="false" ht="168.65" hidden="false" customHeight="false" outlineLevel="0" collapsed="false">
      <c r="A6" s="2" t="s">
        <v>82</v>
      </c>
      <c r="B6" s="2" t="s">
        <v>70</v>
      </c>
      <c r="C6" s="2" t="s">
        <v>58</v>
      </c>
      <c r="D6" s="2" t="s">
        <v>59</v>
      </c>
      <c r="E6" s="2" t="s">
        <v>73</v>
      </c>
      <c r="F6" s="2" t="s">
        <v>83</v>
      </c>
      <c r="G6" s="2" t="s">
        <v>63</v>
      </c>
      <c r="H6" s="2" t="s">
        <v>75</v>
      </c>
      <c r="I6" s="2" t="s">
        <v>63</v>
      </c>
      <c r="J6" s="2" t="s">
        <v>64</v>
      </c>
      <c r="K6" s="2" t="s">
        <v>63</v>
      </c>
      <c r="L6" s="2" t="s">
        <v>62</v>
      </c>
      <c r="M6" s="2" t="s">
        <v>64</v>
      </c>
      <c r="N6" s="2" t="s">
        <v>64</v>
      </c>
      <c r="O6" s="2" t="s">
        <v>64</v>
      </c>
      <c r="P6" s="2" t="s">
        <v>64</v>
      </c>
      <c r="Q6" s="2" t="s">
        <v>64</v>
      </c>
      <c r="R6" s="2" t="s">
        <v>64</v>
      </c>
      <c r="S6" s="2" t="s">
        <v>75</v>
      </c>
      <c r="T6" s="2" t="s">
        <v>63</v>
      </c>
      <c r="U6" s="2" t="s">
        <v>63</v>
      </c>
      <c r="V6" s="2" t="s">
        <v>64</v>
      </c>
      <c r="W6" s="2" t="s">
        <v>75</v>
      </c>
      <c r="X6" s="2" t="s">
        <v>75</v>
      </c>
      <c r="Y6" s="2" t="s">
        <v>63</v>
      </c>
      <c r="Z6" s="2" t="s">
        <v>66</v>
      </c>
      <c r="AA6" s="2" t="s">
        <v>65</v>
      </c>
      <c r="AB6" s="2" t="s">
        <v>63</v>
      </c>
      <c r="AC6" s="2" t="s">
        <v>64</v>
      </c>
      <c r="AD6" s="2" t="s">
        <v>64</v>
      </c>
      <c r="AE6" s="2" t="s">
        <v>65</v>
      </c>
      <c r="AF6" s="2" t="s">
        <v>66</v>
      </c>
      <c r="AG6" s="2" t="s">
        <v>65</v>
      </c>
      <c r="AH6" s="2" t="s">
        <v>75</v>
      </c>
      <c r="AI6" s="2" t="s">
        <v>63</v>
      </c>
      <c r="AJ6" s="2" t="s">
        <v>65</v>
      </c>
      <c r="AK6" s="2" t="s">
        <v>64</v>
      </c>
      <c r="AL6" s="2" t="s">
        <v>64</v>
      </c>
      <c r="AM6" s="2" t="s">
        <v>64</v>
      </c>
      <c r="AN6" s="2" t="s">
        <v>64</v>
      </c>
      <c r="AO6" s="2" t="s">
        <v>75</v>
      </c>
      <c r="AP6" s="2" t="s">
        <v>75</v>
      </c>
      <c r="AQ6" s="2" t="s">
        <v>64</v>
      </c>
      <c r="AR6" s="2" t="s">
        <v>75</v>
      </c>
      <c r="AS6" s="2" t="s">
        <v>75</v>
      </c>
      <c r="AT6" s="2" t="s">
        <v>64</v>
      </c>
      <c r="AU6" s="2" t="s">
        <v>64</v>
      </c>
      <c r="AV6" s="2" t="s">
        <v>64</v>
      </c>
      <c r="AW6" s="2" t="s">
        <v>62</v>
      </c>
      <c r="AX6" s="2" t="s">
        <v>64</v>
      </c>
      <c r="AY6" s="2" t="s">
        <v>75</v>
      </c>
      <c r="AZ6" s="2" t="s">
        <v>75</v>
      </c>
      <c r="BA6" s="2" t="s">
        <v>67</v>
      </c>
      <c r="BB6" s="3" t="s">
        <v>84</v>
      </c>
      <c r="BC6" s="3" t="s">
        <v>85</v>
      </c>
    </row>
    <row r="7" customFormat="false" ht="15" hidden="false" customHeight="false" outlineLevel="0" collapsed="false">
      <c r="A7" s="2" t="s">
        <v>86</v>
      </c>
      <c r="B7" s="2" t="s">
        <v>70</v>
      </c>
      <c r="C7" s="2" t="s">
        <v>58</v>
      </c>
      <c r="D7" s="2" t="s">
        <v>72</v>
      </c>
      <c r="E7" s="2" t="s">
        <v>60</v>
      </c>
      <c r="F7" s="2" t="s">
        <v>87</v>
      </c>
      <c r="G7" s="2" t="s">
        <v>64</v>
      </c>
      <c r="H7" s="2" t="s">
        <v>75</v>
      </c>
      <c r="I7" s="2" t="s">
        <v>64</v>
      </c>
      <c r="J7" s="2" t="s">
        <v>64</v>
      </c>
      <c r="K7" s="2" t="s">
        <v>63</v>
      </c>
      <c r="L7" s="2" t="s">
        <v>63</v>
      </c>
      <c r="M7" s="2" t="s">
        <v>64</v>
      </c>
      <c r="N7" s="2" t="s">
        <v>62</v>
      </c>
      <c r="O7" s="2" t="s">
        <v>75</v>
      </c>
      <c r="P7" s="2" t="s">
        <v>62</v>
      </c>
      <c r="Q7" s="2" t="s">
        <v>63</v>
      </c>
      <c r="R7" s="2" t="s">
        <v>64</v>
      </c>
      <c r="S7" s="2" t="s">
        <v>62</v>
      </c>
      <c r="T7" s="2" t="s">
        <v>64</v>
      </c>
      <c r="U7" s="2" t="s">
        <v>75</v>
      </c>
      <c r="V7" s="2" t="s">
        <v>75</v>
      </c>
      <c r="W7" s="2" t="s">
        <v>64</v>
      </c>
      <c r="X7" s="2" t="s">
        <v>75</v>
      </c>
      <c r="Y7" s="2" t="s">
        <v>66</v>
      </c>
      <c r="Z7" s="2" t="s">
        <v>64</v>
      </c>
      <c r="AA7" s="2" t="s">
        <v>66</v>
      </c>
      <c r="AB7" s="2" t="s">
        <v>66</v>
      </c>
      <c r="AC7" s="2" t="s">
        <v>63</v>
      </c>
      <c r="AD7" s="2" t="s">
        <v>63</v>
      </c>
      <c r="AE7" s="2" t="s">
        <v>64</v>
      </c>
      <c r="AF7" s="2" t="s">
        <v>64</v>
      </c>
      <c r="AG7" s="2" t="s">
        <v>63</v>
      </c>
      <c r="AH7" s="2" t="s">
        <v>63</v>
      </c>
      <c r="AI7" s="2" t="s">
        <v>64</v>
      </c>
      <c r="AJ7" s="2" t="s">
        <v>64</v>
      </c>
      <c r="AK7" s="2" t="s">
        <v>63</v>
      </c>
      <c r="AL7" s="2" t="s">
        <v>75</v>
      </c>
      <c r="AM7" s="2" t="s">
        <v>63</v>
      </c>
      <c r="AN7" s="2" t="s">
        <v>62</v>
      </c>
      <c r="AO7" s="2" t="s">
        <v>75</v>
      </c>
      <c r="AP7" s="2" t="s">
        <v>75</v>
      </c>
      <c r="AQ7" s="2" t="s">
        <v>63</v>
      </c>
      <c r="AR7" s="2" t="s">
        <v>75</v>
      </c>
      <c r="AS7" s="2" t="s">
        <v>75</v>
      </c>
      <c r="AT7" s="2" t="s">
        <v>75</v>
      </c>
      <c r="AU7" s="2" t="s">
        <v>75</v>
      </c>
      <c r="AV7" s="2" t="s">
        <v>63</v>
      </c>
      <c r="AW7" s="2" t="s">
        <v>64</v>
      </c>
      <c r="AX7" s="2" t="s">
        <v>62</v>
      </c>
      <c r="AY7" s="2" t="s">
        <v>75</v>
      </c>
      <c r="AZ7" s="2" t="s">
        <v>75</v>
      </c>
      <c r="BA7" s="2" t="s">
        <v>67</v>
      </c>
    </row>
    <row r="8" customFormat="false" ht="15" hidden="false" customHeight="false" outlineLevel="0" collapsed="false">
      <c r="A8" s="2" t="s">
        <v>88</v>
      </c>
      <c r="B8" s="2" t="s">
        <v>89</v>
      </c>
      <c r="C8" s="2" t="s">
        <v>58</v>
      </c>
      <c r="D8" s="2" t="s">
        <v>72</v>
      </c>
      <c r="E8" s="2" t="s">
        <v>73</v>
      </c>
      <c r="F8" s="2" t="s">
        <v>80</v>
      </c>
      <c r="G8" s="2" t="s">
        <v>90</v>
      </c>
      <c r="H8" s="2" t="s">
        <v>62</v>
      </c>
      <c r="I8" s="2" t="s">
        <v>62</v>
      </c>
      <c r="J8" s="2" t="s">
        <v>90</v>
      </c>
      <c r="K8" s="2" t="s">
        <v>63</v>
      </c>
      <c r="L8" s="2" t="s">
        <v>63</v>
      </c>
      <c r="M8" s="2" t="s">
        <v>63</v>
      </c>
      <c r="N8" s="2" t="s">
        <v>62</v>
      </c>
      <c r="O8" s="2" t="s">
        <v>75</v>
      </c>
      <c r="P8" s="2" t="s">
        <v>62</v>
      </c>
      <c r="Q8" s="2" t="s">
        <v>63</v>
      </c>
      <c r="R8" s="2" t="s">
        <v>90</v>
      </c>
      <c r="S8" s="2" t="s">
        <v>62</v>
      </c>
      <c r="T8" s="2" t="s">
        <v>63</v>
      </c>
      <c r="U8" s="2" t="s">
        <v>62</v>
      </c>
      <c r="V8" s="2" t="s">
        <v>62</v>
      </c>
      <c r="W8" s="2" t="s">
        <v>64</v>
      </c>
      <c r="X8" s="2" t="s">
        <v>64</v>
      </c>
      <c r="Y8" s="2" t="s">
        <v>64</v>
      </c>
      <c r="Z8" s="2" t="s">
        <v>63</v>
      </c>
      <c r="AA8" s="2" t="s">
        <v>64</v>
      </c>
      <c r="AB8" s="2" t="s">
        <v>64</v>
      </c>
      <c r="AC8" s="2" t="s">
        <v>63</v>
      </c>
      <c r="AD8" s="2" t="s">
        <v>65</v>
      </c>
      <c r="AE8" s="2" t="s">
        <v>65</v>
      </c>
      <c r="AF8" s="2" t="s">
        <v>63</v>
      </c>
      <c r="AG8" s="2" t="s">
        <v>63</v>
      </c>
      <c r="AH8" s="2" t="s">
        <v>64</v>
      </c>
      <c r="AI8" s="2" t="s">
        <v>64</v>
      </c>
      <c r="AJ8" s="2" t="s">
        <v>64</v>
      </c>
      <c r="AK8" s="2" t="s">
        <v>62</v>
      </c>
      <c r="AL8" s="2" t="s">
        <v>62</v>
      </c>
      <c r="AM8" s="2" t="s">
        <v>63</v>
      </c>
      <c r="AN8" s="2" t="s">
        <v>62</v>
      </c>
      <c r="AO8" s="2" t="s">
        <v>62</v>
      </c>
      <c r="AP8" s="2" t="s">
        <v>62</v>
      </c>
      <c r="AQ8" s="2" t="s">
        <v>62</v>
      </c>
      <c r="AR8" s="2" t="s">
        <v>75</v>
      </c>
      <c r="AS8" s="2" t="s">
        <v>75</v>
      </c>
      <c r="AT8" s="2" t="s">
        <v>62</v>
      </c>
      <c r="AU8" s="2" t="s">
        <v>63</v>
      </c>
      <c r="AV8" s="2" t="s">
        <v>63</v>
      </c>
      <c r="AW8" s="2" t="s">
        <v>90</v>
      </c>
      <c r="AX8" s="2" t="s">
        <v>63</v>
      </c>
      <c r="AY8" s="2" t="s">
        <v>62</v>
      </c>
      <c r="AZ8" s="2" t="s">
        <v>62</v>
      </c>
      <c r="BA8" s="2" t="s">
        <v>67</v>
      </c>
      <c r="BB8" s="2" t="s">
        <v>91</v>
      </c>
      <c r="BC8" s="2" t="s">
        <v>92</v>
      </c>
      <c r="BD8" s="2" t="s">
        <v>93</v>
      </c>
    </row>
    <row r="9" customFormat="false" ht="15" hidden="false" customHeight="false" outlineLevel="0" collapsed="false">
      <c r="A9" s="2" t="s">
        <v>94</v>
      </c>
      <c r="B9" s="2" t="s">
        <v>95</v>
      </c>
      <c r="C9" s="2" t="s">
        <v>71</v>
      </c>
      <c r="D9" s="2" t="s">
        <v>72</v>
      </c>
      <c r="E9" s="2" t="s">
        <v>73</v>
      </c>
      <c r="F9" s="2" t="s">
        <v>96</v>
      </c>
      <c r="G9" s="2" t="s">
        <v>66</v>
      </c>
      <c r="H9" s="2" t="s">
        <v>64</v>
      </c>
      <c r="I9" s="2" t="s">
        <v>66</v>
      </c>
      <c r="J9" s="2" t="s">
        <v>64</v>
      </c>
      <c r="K9" s="2" t="s">
        <v>66</v>
      </c>
      <c r="L9" s="2" t="s">
        <v>66</v>
      </c>
      <c r="M9" s="2" t="s">
        <v>66</v>
      </c>
      <c r="N9" s="2" t="s">
        <v>62</v>
      </c>
      <c r="O9" s="2" t="s">
        <v>62</v>
      </c>
      <c r="P9" s="2" t="s">
        <v>63</v>
      </c>
      <c r="Q9" s="2" t="s">
        <v>62</v>
      </c>
      <c r="R9" s="2" t="s">
        <v>64</v>
      </c>
      <c r="S9" s="2" t="s">
        <v>62</v>
      </c>
      <c r="T9" s="2" t="s">
        <v>62</v>
      </c>
      <c r="U9" s="2" t="s">
        <v>63</v>
      </c>
      <c r="V9" s="2" t="s">
        <v>75</v>
      </c>
      <c r="W9" s="2" t="s">
        <v>64</v>
      </c>
      <c r="X9" s="2" t="s">
        <v>75</v>
      </c>
      <c r="Y9" s="2" t="s">
        <v>66</v>
      </c>
      <c r="Z9" s="2" t="s">
        <v>66</v>
      </c>
      <c r="AA9" s="2" t="s">
        <v>66</v>
      </c>
      <c r="AB9" s="53" t="s">
        <v>66</v>
      </c>
      <c r="AC9" s="2" t="s">
        <v>66</v>
      </c>
      <c r="AD9" s="2" t="s">
        <v>66</v>
      </c>
      <c r="AE9" s="2" t="s">
        <v>64</v>
      </c>
      <c r="AF9" s="2" t="s">
        <v>66</v>
      </c>
      <c r="AG9" s="2" t="s">
        <v>75</v>
      </c>
      <c r="AH9" s="2" t="s">
        <v>65</v>
      </c>
      <c r="AI9" s="2" t="s">
        <v>65</v>
      </c>
      <c r="AJ9" s="2" t="s">
        <v>63</v>
      </c>
      <c r="AK9" s="2" t="s">
        <v>90</v>
      </c>
      <c r="AL9" s="2" t="s">
        <v>62</v>
      </c>
      <c r="AM9" s="2" t="s">
        <v>90</v>
      </c>
      <c r="AN9" s="2" t="s">
        <v>90</v>
      </c>
      <c r="AO9" s="2" t="s">
        <v>62</v>
      </c>
      <c r="AP9" s="2" t="s">
        <v>62</v>
      </c>
      <c r="AQ9" s="2" t="s">
        <v>62</v>
      </c>
      <c r="AR9" s="2" t="s">
        <v>62</v>
      </c>
      <c r="AS9" s="2" t="s">
        <v>90</v>
      </c>
      <c r="AT9" s="2" t="s">
        <v>62</v>
      </c>
      <c r="AU9" s="2" t="s">
        <v>90</v>
      </c>
      <c r="AV9" s="2" t="s">
        <v>90</v>
      </c>
      <c r="AW9" s="2" t="s">
        <v>63</v>
      </c>
      <c r="AX9" s="2" t="s">
        <v>63</v>
      </c>
      <c r="AY9" s="2" t="s">
        <v>62</v>
      </c>
      <c r="AZ9" s="2" t="s">
        <v>75</v>
      </c>
      <c r="BA9" s="2" t="s">
        <v>67</v>
      </c>
      <c r="BB9" s="2" t="s">
        <v>97</v>
      </c>
    </row>
    <row r="10" customFormat="false" ht="276.85" hidden="false" customHeight="false" outlineLevel="0" collapsed="false">
      <c r="A10" s="2" t="s">
        <v>98</v>
      </c>
      <c r="B10" s="2" t="s">
        <v>99</v>
      </c>
      <c r="C10" s="2" t="s">
        <v>71</v>
      </c>
      <c r="D10" s="2" t="s">
        <v>59</v>
      </c>
      <c r="E10" s="2" t="s">
        <v>100</v>
      </c>
      <c r="F10" s="2" t="s">
        <v>83</v>
      </c>
      <c r="G10" s="2" t="s">
        <v>66</v>
      </c>
      <c r="H10" s="2" t="s">
        <v>62</v>
      </c>
      <c r="I10" s="2" t="s">
        <v>66</v>
      </c>
      <c r="J10" s="2" t="s">
        <v>64</v>
      </c>
      <c r="K10" s="2" t="s">
        <v>66</v>
      </c>
      <c r="L10" s="2" t="s">
        <v>66</v>
      </c>
      <c r="M10" s="2" t="s">
        <v>64</v>
      </c>
      <c r="N10" s="2" t="s">
        <v>75</v>
      </c>
      <c r="O10" s="2" t="s">
        <v>75</v>
      </c>
      <c r="P10" s="2" t="s">
        <v>62</v>
      </c>
      <c r="Q10" s="2" t="s">
        <v>66</v>
      </c>
      <c r="R10" s="2" t="s">
        <v>62</v>
      </c>
      <c r="S10" s="2" t="s">
        <v>75</v>
      </c>
      <c r="T10" s="2" t="s">
        <v>63</v>
      </c>
      <c r="U10" s="2" t="s">
        <v>75</v>
      </c>
      <c r="V10" s="2" t="s">
        <v>75</v>
      </c>
      <c r="W10" s="2" t="s">
        <v>62</v>
      </c>
      <c r="X10" s="2" t="s">
        <v>75</v>
      </c>
      <c r="Y10" s="2" t="s">
        <v>66</v>
      </c>
      <c r="Z10" s="2" t="s">
        <v>66</v>
      </c>
      <c r="AA10" s="2" t="s">
        <v>66</v>
      </c>
      <c r="AB10" s="2" t="s">
        <v>63</v>
      </c>
      <c r="AC10" s="2" t="s">
        <v>66</v>
      </c>
      <c r="AD10" s="2" t="s">
        <v>66</v>
      </c>
      <c r="AE10" s="2" t="s">
        <v>65</v>
      </c>
      <c r="AF10" s="2" t="s">
        <v>66</v>
      </c>
      <c r="AG10" s="2" t="s">
        <v>75</v>
      </c>
      <c r="AH10" s="2" t="s">
        <v>75</v>
      </c>
      <c r="AI10" s="2" t="s">
        <v>65</v>
      </c>
      <c r="AJ10" s="2" t="s">
        <v>63</v>
      </c>
      <c r="AK10" s="2" t="s">
        <v>63</v>
      </c>
      <c r="AL10" s="2" t="s">
        <v>63</v>
      </c>
      <c r="AM10" s="2" t="s">
        <v>66</v>
      </c>
      <c r="AN10" s="2" t="s">
        <v>66</v>
      </c>
      <c r="AO10" s="2" t="s">
        <v>75</v>
      </c>
      <c r="AP10" s="2" t="s">
        <v>62</v>
      </c>
      <c r="AQ10" s="2" t="s">
        <v>64</v>
      </c>
      <c r="AR10" s="2" t="s">
        <v>75</v>
      </c>
      <c r="AS10" s="2" t="s">
        <v>75</v>
      </c>
      <c r="AT10" s="2" t="s">
        <v>64</v>
      </c>
      <c r="AU10" s="2" t="s">
        <v>64</v>
      </c>
      <c r="AV10" s="2" t="s">
        <v>66</v>
      </c>
      <c r="AW10" s="2" t="s">
        <v>64</v>
      </c>
      <c r="AX10" s="2" t="s">
        <v>66</v>
      </c>
      <c r="AY10" s="2" t="s">
        <v>75</v>
      </c>
      <c r="AZ10" s="2" t="s">
        <v>75</v>
      </c>
      <c r="BA10" s="2" t="s">
        <v>101</v>
      </c>
      <c r="BB10" s="3" t="s">
        <v>102</v>
      </c>
      <c r="BC10" s="2" t="s">
        <v>103</v>
      </c>
    </row>
    <row r="11" customFormat="false" ht="168.65" hidden="false" customHeight="false" outlineLevel="0" collapsed="false">
      <c r="A11" s="2" t="s">
        <v>104</v>
      </c>
      <c r="B11" s="2" t="s">
        <v>105</v>
      </c>
      <c r="C11" s="2" t="s">
        <v>58</v>
      </c>
      <c r="D11" s="2" t="s">
        <v>59</v>
      </c>
      <c r="E11" s="2" t="s">
        <v>73</v>
      </c>
      <c r="F11" s="2" t="s">
        <v>96</v>
      </c>
      <c r="G11" s="2" t="s">
        <v>63</v>
      </c>
      <c r="H11" s="2" t="s">
        <v>75</v>
      </c>
      <c r="I11" s="2" t="s">
        <v>62</v>
      </c>
      <c r="J11" s="2" t="s">
        <v>62</v>
      </c>
      <c r="K11" s="2" t="s">
        <v>66</v>
      </c>
      <c r="L11" s="2" t="s">
        <v>66</v>
      </c>
      <c r="M11" s="2" t="s">
        <v>66</v>
      </c>
      <c r="N11" s="2" t="s">
        <v>63</v>
      </c>
      <c r="O11" s="2" t="s">
        <v>75</v>
      </c>
      <c r="P11" s="2" t="s">
        <v>63</v>
      </c>
      <c r="Q11" s="2" t="s">
        <v>63</v>
      </c>
      <c r="R11" s="2" t="s">
        <v>63</v>
      </c>
      <c r="S11" s="2" t="s">
        <v>63</v>
      </c>
      <c r="T11" s="2" t="s">
        <v>63</v>
      </c>
      <c r="U11" s="2" t="s">
        <v>62</v>
      </c>
      <c r="V11" s="2" t="s">
        <v>63</v>
      </c>
      <c r="W11" s="2" t="s">
        <v>75</v>
      </c>
      <c r="X11" s="2" t="s">
        <v>63</v>
      </c>
      <c r="Y11" s="2" t="s">
        <v>66</v>
      </c>
      <c r="Z11" s="2" t="s">
        <v>64</v>
      </c>
      <c r="AA11" s="2" t="s">
        <v>66</v>
      </c>
      <c r="AB11" s="2" t="s">
        <v>64</v>
      </c>
      <c r="AC11" s="2" t="s">
        <v>63</v>
      </c>
      <c r="AD11" s="2" t="s">
        <v>63</v>
      </c>
      <c r="AE11" s="2" t="s">
        <v>65</v>
      </c>
      <c r="AF11" s="2" t="s">
        <v>66</v>
      </c>
      <c r="AG11" s="2" t="s">
        <v>65</v>
      </c>
      <c r="AH11" s="2" t="s">
        <v>65</v>
      </c>
      <c r="AI11" s="2" t="s">
        <v>63</v>
      </c>
      <c r="AJ11" s="2" t="s">
        <v>65</v>
      </c>
      <c r="AK11" s="2" t="s">
        <v>62</v>
      </c>
      <c r="AL11" s="2" t="s">
        <v>64</v>
      </c>
      <c r="AM11" s="2" t="s">
        <v>75</v>
      </c>
      <c r="AN11" s="2" t="s">
        <v>75</v>
      </c>
      <c r="AO11" s="2" t="s">
        <v>63</v>
      </c>
      <c r="AP11" s="2" t="s">
        <v>62</v>
      </c>
      <c r="AQ11" s="2" t="s">
        <v>64</v>
      </c>
      <c r="AR11" s="2" t="s">
        <v>62</v>
      </c>
      <c r="AS11" s="2" t="s">
        <v>62</v>
      </c>
      <c r="AT11" s="2" t="s">
        <v>62</v>
      </c>
      <c r="AU11" s="2" t="s">
        <v>66</v>
      </c>
      <c r="AV11" s="2" t="s">
        <v>75</v>
      </c>
      <c r="AW11" s="2" t="s">
        <v>64</v>
      </c>
      <c r="AX11" s="2" t="s">
        <v>64</v>
      </c>
      <c r="AY11" s="2" t="s">
        <v>75</v>
      </c>
      <c r="AZ11" s="2" t="s">
        <v>75</v>
      </c>
      <c r="BA11" s="2" t="s">
        <v>67</v>
      </c>
      <c r="BB11" s="3" t="s">
        <v>106</v>
      </c>
      <c r="BC11" s="3" t="s">
        <v>107</v>
      </c>
      <c r="BD11" s="3" t="s">
        <v>108</v>
      </c>
    </row>
    <row r="12" customFormat="false" ht="15" hidden="false" customHeight="false" outlineLevel="0" collapsed="false">
      <c r="A12" s="2" t="s">
        <v>109</v>
      </c>
      <c r="E12" s="2" t="s">
        <v>110</v>
      </c>
      <c r="F12" s="2" t="s">
        <v>61</v>
      </c>
      <c r="G12" s="2" t="s">
        <v>63</v>
      </c>
      <c r="H12" s="2" t="s">
        <v>62</v>
      </c>
      <c r="I12" s="2" t="s">
        <v>63</v>
      </c>
      <c r="J12" s="2" t="s">
        <v>75</v>
      </c>
      <c r="K12" s="2" t="s">
        <v>62</v>
      </c>
      <c r="L12" s="2" t="s">
        <v>62</v>
      </c>
      <c r="M12" s="2" t="s">
        <v>64</v>
      </c>
      <c r="N12" s="2" t="s">
        <v>62</v>
      </c>
      <c r="O12" s="2" t="s">
        <v>75</v>
      </c>
      <c r="P12" s="2" t="s">
        <v>62</v>
      </c>
      <c r="Q12" s="2" t="s">
        <v>75</v>
      </c>
      <c r="R12" s="2" t="s">
        <v>64</v>
      </c>
      <c r="S12" s="2" t="s">
        <v>62</v>
      </c>
      <c r="T12" s="2" t="s">
        <v>75</v>
      </c>
      <c r="U12" s="2" t="s">
        <v>75</v>
      </c>
      <c r="V12" s="2" t="s">
        <v>75</v>
      </c>
      <c r="W12" s="2" t="s">
        <v>63</v>
      </c>
      <c r="X12" s="2" t="s">
        <v>64</v>
      </c>
      <c r="Y12" s="2" t="s">
        <v>64</v>
      </c>
      <c r="Z12" s="2" t="s">
        <v>64</v>
      </c>
      <c r="AA12" s="2" t="s">
        <v>64</v>
      </c>
      <c r="AB12" s="2" t="s">
        <v>64</v>
      </c>
      <c r="AC12" s="2" t="s">
        <v>65</v>
      </c>
      <c r="AD12" s="2" t="s">
        <v>65</v>
      </c>
      <c r="AE12" s="2" t="s">
        <v>65</v>
      </c>
      <c r="AF12" s="2" t="s">
        <v>64</v>
      </c>
      <c r="AG12" s="2" t="s">
        <v>65</v>
      </c>
      <c r="AH12" s="2" t="s">
        <v>64</v>
      </c>
      <c r="AI12" s="2" t="s">
        <v>64</v>
      </c>
      <c r="AJ12" s="2" t="s">
        <v>64</v>
      </c>
      <c r="AK12" s="2" t="s">
        <v>62</v>
      </c>
      <c r="AL12" s="2" t="s">
        <v>62</v>
      </c>
      <c r="AM12" s="2" t="s">
        <v>62</v>
      </c>
      <c r="AN12" s="2" t="s">
        <v>62</v>
      </c>
      <c r="AO12" s="2" t="s">
        <v>62</v>
      </c>
      <c r="AP12" s="2" t="s">
        <v>62</v>
      </c>
      <c r="AQ12" s="2" t="s">
        <v>63</v>
      </c>
      <c r="AR12" s="2" t="s">
        <v>75</v>
      </c>
      <c r="AS12" s="2" t="s">
        <v>75</v>
      </c>
      <c r="AT12" s="2" t="s">
        <v>62</v>
      </c>
      <c r="AU12" s="2" t="s">
        <v>62</v>
      </c>
      <c r="AV12" s="2" t="s">
        <v>63</v>
      </c>
      <c r="AW12" s="2" t="s">
        <v>62</v>
      </c>
      <c r="AX12" s="2" t="s">
        <v>62</v>
      </c>
      <c r="AY12" s="2" t="s">
        <v>62</v>
      </c>
      <c r="AZ12" s="2" t="s">
        <v>62</v>
      </c>
      <c r="BA12" s="2" t="s">
        <v>67</v>
      </c>
      <c r="BB12" s="2" t="s">
        <v>111</v>
      </c>
      <c r="BC12" s="2" t="s">
        <v>112</v>
      </c>
    </row>
    <row r="13" customFormat="false" ht="15" hidden="false" customHeight="false" outlineLevel="0" collapsed="false">
      <c r="A13" s="2" t="s">
        <v>113</v>
      </c>
      <c r="B13" s="2" t="s">
        <v>99</v>
      </c>
      <c r="C13" s="2" t="s">
        <v>58</v>
      </c>
      <c r="D13" s="2" t="s">
        <v>72</v>
      </c>
      <c r="E13" s="2" t="s">
        <v>60</v>
      </c>
      <c r="F13" s="2" t="s">
        <v>96</v>
      </c>
      <c r="G13" s="2" t="s">
        <v>66</v>
      </c>
      <c r="H13" s="2" t="s">
        <v>63</v>
      </c>
      <c r="I13" s="2" t="s">
        <v>64</v>
      </c>
      <c r="J13" s="2" t="s">
        <v>64</v>
      </c>
      <c r="K13" s="2" t="s">
        <v>63</v>
      </c>
      <c r="L13" s="2" t="s">
        <v>64</v>
      </c>
      <c r="M13" s="2" t="s">
        <v>63</v>
      </c>
      <c r="N13" s="2" t="s">
        <v>62</v>
      </c>
      <c r="O13" s="2" t="s">
        <v>75</v>
      </c>
      <c r="P13" s="2" t="s">
        <v>62</v>
      </c>
      <c r="Q13" s="2" t="s">
        <v>64</v>
      </c>
      <c r="R13" s="2" t="s">
        <v>64</v>
      </c>
      <c r="S13" s="2" t="s">
        <v>63</v>
      </c>
      <c r="T13" s="2" t="s">
        <v>63</v>
      </c>
      <c r="U13" s="2" t="s">
        <v>63</v>
      </c>
      <c r="V13" s="2" t="s">
        <v>62</v>
      </c>
      <c r="W13" s="2" t="s">
        <v>75</v>
      </c>
      <c r="X13" s="2" t="s">
        <v>75</v>
      </c>
      <c r="Y13" s="2" t="s">
        <v>66</v>
      </c>
      <c r="Z13" s="2" t="s">
        <v>63</v>
      </c>
      <c r="AA13" s="2" t="s">
        <v>64</v>
      </c>
      <c r="AB13" s="2" t="s">
        <v>64</v>
      </c>
      <c r="AC13" s="2" t="s">
        <v>63</v>
      </c>
      <c r="AD13" s="2" t="s">
        <v>64</v>
      </c>
      <c r="AE13" s="2" t="s">
        <v>65</v>
      </c>
      <c r="AF13" s="2" t="s">
        <v>64</v>
      </c>
      <c r="AG13" s="2" t="s">
        <v>65</v>
      </c>
      <c r="AH13" s="2" t="s">
        <v>63</v>
      </c>
      <c r="AI13" s="2" t="s">
        <v>63</v>
      </c>
      <c r="AJ13" s="2" t="s">
        <v>64</v>
      </c>
      <c r="AK13" s="2" t="s">
        <v>64</v>
      </c>
      <c r="AL13" s="2" t="s">
        <v>62</v>
      </c>
      <c r="AM13" s="2" t="s">
        <v>64</v>
      </c>
      <c r="AN13" s="2" t="s">
        <v>90</v>
      </c>
      <c r="AO13" s="2" t="s">
        <v>62</v>
      </c>
      <c r="AP13" s="2" t="s">
        <v>90</v>
      </c>
      <c r="AQ13" s="2" t="s">
        <v>75</v>
      </c>
      <c r="AR13" s="2" t="s">
        <v>75</v>
      </c>
      <c r="AS13" s="2" t="s">
        <v>62</v>
      </c>
      <c r="AT13" s="2" t="s">
        <v>75</v>
      </c>
      <c r="AU13" s="2" t="s">
        <v>62</v>
      </c>
      <c r="AV13" s="2" t="s">
        <v>66</v>
      </c>
      <c r="AW13" s="2" t="s">
        <v>90</v>
      </c>
      <c r="AX13" s="2" t="s">
        <v>90</v>
      </c>
      <c r="AY13" s="2" t="s">
        <v>75</v>
      </c>
      <c r="AZ13" s="2" t="s">
        <v>62</v>
      </c>
      <c r="BA13" s="2" t="s">
        <v>67</v>
      </c>
    </row>
    <row r="14" customFormat="false" ht="15" hidden="false" customHeight="false" outlineLevel="0" collapsed="false">
      <c r="A14" s="2" t="s">
        <v>114</v>
      </c>
      <c r="B14" s="2" t="s">
        <v>105</v>
      </c>
      <c r="C14" s="2" t="s">
        <v>58</v>
      </c>
      <c r="D14" s="2" t="s">
        <v>59</v>
      </c>
      <c r="E14" s="2" t="s">
        <v>73</v>
      </c>
      <c r="F14" s="2" t="s">
        <v>115</v>
      </c>
      <c r="G14" s="2" t="s">
        <v>66</v>
      </c>
      <c r="H14" s="2" t="s">
        <v>64</v>
      </c>
      <c r="I14" s="2" t="s">
        <v>64</v>
      </c>
      <c r="J14" s="2" t="s">
        <v>64</v>
      </c>
      <c r="K14" s="2" t="s">
        <v>66</v>
      </c>
      <c r="L14" s="2" t="s">
        <v>66</v>
      </c>
      <c r="M14" s="2" t="s">
        <v>66</v>
      </c>
      <c r="N14" s="2" t="s">
        <v>75</v>
      </c>
      <c r="O14" s="2" t="s">
        <v>75</v>
      </c>
      <c r="P14" s="2" t="s">
        <v>62</v>
      </c>
      <c r="Q14" s="2" t="s">
        <v>62</v>
      </c>
      <c r="R14" s="2" t="s">
        <v>62</v>
      </c>
      <c r="S14" s="2" t="s">
        <v>62</v>
      </c>
      <c r="T14" s="2" t="s">
        <v>62</v>
      </c>
      <c r="U14" s="2" t="s">
        <v>75</v>
      </c>
      <c r="V14" s="2" t="s">
        <v>75</v>
      </c>
      <c r="W14" s="2" t="s">
        <v>75</v>
      </c>
      <c r="X14" s="2" t="s">
        <v>75</v>
      </c>
      <c r="Y14" s="2" t="s">
        <v>66</v>
      </c>
      <c r="Z14" s="2" t="s">
        <v>66</v>
      </c>
      <c r="AA14" s="2" t="s">
        <v>66</v>
      </c>
      <c r="AB14" s="53" t="s">
        <v>66</v>
      </c>
      <c r="AC14" s="2" t="s">
        <v>65</v>
      </c>
      <c r="AD14" s="2" t="s">
        <v>64</v>
      </c>
      <c r="AE14" s="2" t="s">
        <v>65</v>
      </c>
      <c r="AF14" s="2" t="s">
        <v>66</v>
      </c>
      <c r="AG14" s="2" t="s">
        <v>75</v>
      </c>
      <c r="AH14" s="2" t="s">
        <v>63</v>
      </c>
      <c r="AI14" s="2" t="s">
        <v>65</v>
      </c>
      <c r="AJ14" s="2" t="s">
        <v>65</v>
      </c>
      <c r="AK14" s="2" t="s">
        <v>62</v>
      </c>
      <c r="AL14" s="2" t="s">
        <v>62</v>
      </c>
      <c r="AM14" s="2" t="s">
        <v>62</v>
      </c>
      <c r="AN14" s="2" t="s">
        <v>62</v>
      </c>
      <c r="AO14" s="2" t="s">
        <v>75</v>
      </c>
      <c r="AP14" s="2" t="s">
        <v>62</v>
      </c>
      <c r="AQ14" s="2" t="s">
        <v>62</v>
      </c>
      <c r="AR14" s="2" t="s">
        <v>75</v>
      </c>
      <c r="AS14" s="2" t="s">
        <v>75</v>
      </c>
      <c r="AT14" s="2" t="s">
        <v>75</v>
      </c>
      <c r="AU14" s="2" t="s">
        <v>62</v>
      </c>
      <c r="AV14" s="2" t="s">
        <v>75</v>
      </c>
      <c r="AW14" s="2" t="s">
        <v>64</v>
      </c>
      <c r="AX14" s="2" t="s">
        <v>64</v>
      </c>
      <c r="AY14" s="2" t="s">
        <v>75</v>
      </c>
      <c r="AZ14" s="2" t="s">
        <v>75</v>
      </c>
      <c r="BA14" s="2" t="s">
        <v>67</v>
      </c>
    </row>
    <row r="15" customFormat="false" ht="15" hidden="false" customHeight="false" outlineLevel="0" collapsed="false">
      <c r="A15" s="2" t="s">
        <v>116</v>
      </c>
      <c r="B15" s="2" t="s">
        <v>57</v>
      </c>
      <c r="C15" s="2" t="s">
        <v>58</v>
      </c>
      <c r="D15" s="2" t="s">
        <v>59</v>
      </c>
      <c r="E15" s="2" t="s">
        <v>73</v>
      </c>
      <c r="F15" s="2" t="s">
        <v>96</v>
      </c>
      <c r="G15" s="2" t="s">
        <v>64</v>
      </c>
      <c r="H15" s="2" t="s">
        <v>66</v>
      </c>
      <c r="I15" s="2" t="s">
        <v>62</v>
      </c>
      <c r="J15" s="2" t="s">
        <v>64</v>
      </c>
      <c r="K15" s="2" t="s">
        <v>64</v>
      </c>
      <c r="L15" s="2" t="s">
        <v>64</v>
      </c>
      <c r="M15" s="2" t="s">
        <v>63</v>
      </c>
      <c r="N15" s="2" t="s">
        <v>63</v>
      </c>
      <c r="O15" s="2" t="s">
        <v>63</v>
      </c>
      <c r="P15" s="2" t="s">
        <v>62</v>
      </c>
      <c r="Q15" s="2" t="s">
        <v>63</v>
      </c>
      <c r="R15" s="2" t="s">
        <v>66</v>
      </c>
      <c r="S15" s="2" t="s">
        <v>63</v>
      </c>
      <c r="T15" s="2" t="s">
        <v>64</v>
      </c>
      <c r="U15" s="2" t="s">
        <v>90</v>
      </c>
      <c r="V15" s="2" t="s">
        <v>63</v>
      </c>
      <c r="W15" s="2" t="s">
        <v>75</v>
      </c>
      <c r="X15" s="2" t="s">
        <v>62</v>
      </c>
      <c r="Y15" s="2" t="s">
        <v>66</v>
      </c>
      <c r="Z15" s="2" t="s">
        <v>64</v>
      </c>
      <c r="AA15" s="2" t="s">
        <v>66</v>
      </c>
      <c r="AB15" s="53" t="s">
        <v>66</v>
      </c>
      <c r="AC15" s="2" t="s">
        <v>63</v>
      </c>
      <c r="AD15" s="2" t="s">
        <v>63</v>
      </c>
      <c r="AE15" s="2" t="s">
        <v>63</v>
      </c>
      <c r="AF15" s="2" t="s">
        <v>66</v>
      </c>
      <c r="AG15" s="2" t="s">
        <v>65</v>
      </c>
      <c r="AH15" s="2" t="s">
        <v>65</v>
      </c>
      <c r="AI15" s="2" t="s">
        <v>65</v>
      </c>
      <c r="AJ15" s="2" t="s">
        <v>65</v>
      </c>
      <c r="AK15" s="2" t="s">
        <v>62</v>
      </c>
      <c r="AL15" s="2" t="s">
        <v>63</v>
      </c>
      <c r="AM15" s="2" t="s">
        <v>62</v>
      </c>
      <c r="AN15" s="2" t="s">
        <v>62</v>
      </c>
      <c r="AO15" s="2" t="s">
        <v>62</v>
      </c>
      <c r="AP15" s="2" t="s">
        <v>75</v>
      </c>
      <c r="AQ15" s="2" t="s">
        <v>62</v>
      </c>
      <c r="AR15" s="2" t="s">
        <v>62</v>
      </c>
      <c r="AS15" s="2" t="s">
        <v>62</v>
      </c>
      <c r="AT15" s="2" t="s">
        <v>62</v>
      </c>
      <c r="AU15" s="2" t="s">
        <v>64</v>
      </c>
      <c r="AV15" s="2" t="s">
        <v>63</v>
      </c>
      <c r="AW15" s="2" t="s">
        <v>62</v>
      </c>
      <c r="AX15" s="2" t="s">
        <v>62</v>
      </c>
      <c r="AY15" s="2" t="s">
        <v>75</v>
      </c>
      <c r="AZ15" s="2" t="s">
        <v>75</v>
      </c>
      <c r="BA15" s="2" t="s">
        <v>67</v>
      </c>
      <c r="BB15" s="2" t="s">
        <v>117</v>
      </c>
    </row>
    <row r="16" customFormat="false" ht="15" hidden="false" customHeight="false" outlineLevel="0" collapsed="false">
      <c r="A16" s="2" t="s">
        <v>118</v>
      </c>
      <c r="B16" s="2" t="s">
        <v>99</v>
      </c>
      <c r="C16" s="2" t="s">
        <v>58</v>
      </c>
      <c r="D16" s="2" t="s">
        <v>59</v>
      </c>
      <c r="E16" s="2" t="s">
        <v>60</v>
      </c>
      <c r="F16" s="2" t="s">
        <v>80</v>
      </c>
      <c r="G16" s="2" t="s">
        <v>62</v>
      </c>
      <c r="H16" s="2" t="s">
        <v>63</v>
      </c>
      <c r="I16" s="2" t="s">
        <v>64</v>
      </c>
      <c r="J16" s="2" t="s">
        <v>64</v>
      </c>
      <c r="K16" s="2" t="s">
        <v>62</v>
      </c>
      <c r="L16" s="2" t="s">
        <v>62</v>
      </c>
      <c r="M16" s="2" t="s">
        <v>62</v>
      </c>
      <c r="N16" s="2" t="s">
        <v>62</v>
      </c>
      <c r="O16" s="2" t="s">
        <v>62</v>
      </c>
      <c r="P16" s="2" t="s">
        <v>63</v>
      </c>
      <c r="Q16" s="2" t="s">
        <v>64</v>
      </c>
      <c r="R16" s="2" t="s">
        <v>62</v>
      </c>
      <c r="S16" s="2" t="s">
        <v>62</v>
      </c>
      <c r="T16" s="2" t="s">
        <v>64</v>
      </c>
      <c r="U16" s="2" t="s">
        <v>62</v>
      </c>
      <c r="V16" s="2" t="s">
        <v>63</v>
      </c>
      <c r="W16" s="2" t="s">
        <v>64</v>
      </c>
      <c r="X16" s="2" t="s">
        <v>63</v>
      </c>
      <c r="Y16" s="2" t="s">
        <v>66</v>
      </c>
      <c r="Z16" s="2" t="s">
        <v>64</v>
      </c>
      <c r="AA16" s="2" t="s">
        <v>64</v>
      </c>
      <c r="AB16" s="2" t="s">
        <v>63</v>
      </c>
      <c r="AC16" s="2" t="s">
        <v>63</v>
      </c>
      <c r="AD16" s="2" t="s">
        <v>75</v>
      </c>
      <c r="AE16" s="2" t="s">
        <v>66</v>
      </c>
      <c r="AF16" s="2" t="s">
        <v>64</v>
      </c>
      <c r="AG16" s="2" t="s">
        <v>63</v>
      </c>
      <c r="AH16" s="2" t="s">
        <v>66</v>
      </c>
      <c r="AI16" s="2" t="s">
        <v>66</v>
      </c>
      <c r="AJ16" s="2" t="s">
        <v>66</v>
      </c>
      <c r="AK16" s="2" t="s">
        <v>64</v>
      </c>
      <c r="AL16" s="2" t="s">
        <v>62</v>
      </c>
      <c r="AM16" s="2" t="s">
        <v>63</v>
      </c>
      <c r="AN16" s="2" t="s">
        <v>63</v>
      </c>
      <c r="AO16" s="2" t="s">
        <v>62</v>
      </c>
      <c r="AP16" s="2" t="s">
        <v>63</v>
      </c>
      <c r="AQ16" s="2" t="s">
        <v>64</v>
      </c>
      <c r="AR16" s="2" t="s">
        <v>62</v>
      </c>
      <c r="AS16" s="2" t="s">
        <v>62</v>
      </c>
      <c r="AT16" s="2" t="s">
        <v>62</v>
      </c>
      <c r="AU16" s="2" t="s">
        <v>62</v>
      </c>
      <c r="AV16" s="2" t="s">
        <v>64</v>
      </c>
      <c r="AW16" s="2" t="s">
        <v>62</v>
      </c>
      <c r="AX16" s="2" t="s">
        <v>62</v>
      </c>
      <c r="AY16" s="2" t="s">
        <v>62</v>
      </c>
      <c r="AZ16" s="2" t="s">
        <v>62</v>
      </c>
      <c r="BA16" s="2" t="s">
        <v>67</v>
      </c>
      <c r="BD16" s="2" t="s">
        <v>119</v>
      </c>
    </row>
    <row r="17" customFormat="false" ht="15" hidden="false" customHeight="false" outlineLevel="0" collapsed="false">
      <c r="A17" s="2" t="s">
        <v>120</v>
      </c>
      <c r="B17" s="2" t="s">
        <v>70</v>
      </c>
      <c r="C17" s="2" t="s">
        <v>71</v>
      </c>
      <c r="D17" s="2" t="s">
        <v>59</v>
      </c>
      <c r="E17" s="2" t="s">
        <v>73</v>
      </c>
      <c r="F17" s="2" t="s">
        <v>83</v>
      </c>
      <c r="G17" s="2" t="s">
        <v>66</v>
      </c>
      <c r="H17" s="2" t="s">
        <v>64</v>
      </c>
      <c r="I17" s="2" t="s">
        <v>66</v>
      </c>
      <c r="J17" s="2" t="s">
        <v>66</v>
      </c>
      <c r="K17" s="2" t="s">
        <v>66</v>
      </c>
      <c r="L17" s="2" t="s">
        <v>66</v>
      </c>
      <c r="M17" s="2" t="s">
        <v>64</v>
      </c>
      <c r="N17" s="2" t="s">
        <v>62</v>
      </c>
      <c r="O17" s="2" t="s">
        <v>64</v>
      </c>
      <c r="P17" s="2" t="s">
        <v>75</v>
      </c>
      <c r="Q17" s="2" t="s">
        <v>62</v>
      </c>
      <c r="R17" s="2" t="s">
        <v>63</v>
      </c>
      <c r="S17" s="2" t="s">
        <v>62</v>
      </c>
      <c r="T17" s="2" t="s">
        <v>62</v>
      </c>
      <c r="U17" s="2" t="s">
        <v>62</v>
      </c>
      <c r="V17" s="2" t="s">
        <v>75</v>
      </c>
      <c r="W17" s="2" t="s">
        <v>63</v>
      </c>
      <c r="X17" s="2" t="s">
        <v>75</v>
      </c>
      <c r="Y17" s="2" t="s">
        <v>66</v>
      </c>
      <c r="Z17" s="2" t="s">
        <v>66</v>
      </c>
      <c r="AA17" s="2" t="s">
        <v>66</v>
      </c>
      <c r="AB17" s="53" t="s">
        <v>66</v>
      </c>
      <c r="AC17" s="2" t="s">
        <v>64</v>
      </c>
      <c r="AD17" s="2" t="s">
        <v>63</v>
      </c>
      <c r="AE17" s="2" t="s">
        <v>64</v>
      </c>
      <c r="AF17" s="2" t="s">
        <v>66</v>
      </c>
      <c r="AG17" s="2" t="s">
        <v>75</v>
      </c>
      <c r="AH17" s="2" t="s">
        <v>65</v>
      </c>
      <c r="AI17" s="2" t="s">
        <v>65</v>
      </c>
      <c r="AJ17" s="2" t="s">
        <v>65</v>
      </c>
      <c r="AK17" s="2" t="s">
        <v>64</v>
      </c>
      <c r="AL17" s="2" t="s">
        <v>62</v>
      </c>
      <c r="AM17" s="2" t="s">
        <v>75</v>
      </c>
      <c r="AN17" s="2" t="s">
        <v>75</v>
      </c>
      <c r="AO17" s="2" t="s">
        <v>75</v>
      </c>
      <c r="AP17" s="2" t="s">
        <v>75</v>
      </c>
      <c r="AQ17" s="2" t="s">
        <v>62</v>
      </c>
      <c r="AR17" s="2" t="s">
        <v>62</v>
      </c>
      <c r="AS17" s="2" t="s">
        <v>75</v>
      </c>
      <c r="AT17" s="2" t="s">
        <v>75</v>
      </c>
      <c r="AU17" s="2" t="s">
        <v>64</v>
      </c>
      <c r="AV17" s="2" t="s">
        <v>63</v>
      </c>
      <c r="AW17" s="2" t="s">
        <v>63</v>
      </c>
      <c r="AX17" s="2" t="s">
        <v>64</v>
      </c>
      <c r="AY17" s="2" t="s">
        <v>75</v>
      </c>
      <c r="AZ17" s="2" t="s">
        <v>75</v>
      </c>
      <c r="BA17" s="2" t="s">
        <v>67</v>
      </c>
      <c r="BB17" s="2" t="s">
        <v>121</v>
      </c>
    </row>
    <row r="18" customFormat="false" ht="15" hidden="false" customHeight="false" outlineLevel="0" collapsed="false">
      <c r="A18" s="2" t="s">
        <v>122</v>
      </c>
      <c r="B18" s="2" t="s">
        <v>105</v>
      </c>
      <c r="C18" s="2" t="s">
        <v>58</v>
      </c>
      <c r="D18" s="2" t="s">
        <v>72</v>
      </c>
      <c r="E18" s="2" t="s">
        <v>123</v>
      </c>
      <c r="F18" s="2" t="s">
        <v>115</v>
      </c>
      <c r="G18" s="2" t="s">
        <v>66</v>
      </c>
      <c r="H18" s="2" t="s">
        <v>62</v>
      </c>
      <c r="I18" s="2" t="s">
        <v>66</v>
      </c>
      <c r="J18" s="2" t="s">
        <v>66</v>
      </c>
      <c r="K18" s="2" t="s">
        <v>64</v>
      </c>
      <c r="L18" s="2" t="s">
        <v>66</v>
      </c>
      <c r="M18" s="2" t="s">
        <v>66</v>
      </c>
      <c r="N18" s="2" t="s">
        <v>62</v>
      </c>
      <c r="O18" s="2" t="s">
        <v>75</v>
      </c>
      <c r="P18" s="2" t="s">
        <v>62</v>
      </c>
      <c r="Q18" s="2" t="s">
        <v>66</v>
      </c>
      <c r="R18" s="2" t="s">
        <v>62</v>
      </c>
      <c r="S18" s="2" t="s">
        <v>75</v>
      </c>
      <c r="T18" s="2" t="s">
        <v>75</v>
      </c>
      <c r="U18" s="2" t="s">
        <v>62</v>
      </c>
      <c r="V18" s="2" t="s">
        <v>62</v>
      </c>
      <c r="W18" s="2" t="s">
        <v>75</v>
      </c>
      <c r="X18" s="2" t="s">
        <v>75</v>
      </c>
      <c r="Y18" s="2" t="s">
        <v>66</v>
      </c>
      <c r="Z18" s="2" t="s">
        <v>63</v>
      </c>
      <c r="AA18" s="2" t="s">
        <v>64</v>
      </c>
      <c r="AB18" s="2" t="s">
        <v>63</v>
      </c>
      <c r="AC18" s="2" t="s">
        <v>64</v>
      </c>
      <c r="AD18" s="2" t="s">
        <v>64</v>
      </c>
      <c r="AE18" s="2" t="s">
        <v>64</v>
      </c>
      <c r="AF18" s="2" t="s">
        <v>66</v>
      </c>
      <c r="AG18" s="2" t="s">
        <v>65</v>
      </c>
      <c r="AH18" s="2" t="s">
        <v>63</v>
      </c>
      <c r="AI18" s="2" t="s">
        <v>65</v>
      </c>
      <c r="AJ18" s="2" t="s">
        <v>75</v>
      </c>
      <c r="AK18" s="2" t="s">
        <v>64</v>
      </c>
      <c r="AL18" s="2" t="s">
        <v>62</v>
      </c>
      <c r="AM18" s="2" t="s">
        <v>62</v>
      </c>
      <c r="AN18" s="2" t="s">
        <v>62</v>
      </c>
      <c r="AO18" s="2" t="s">
        <v>62</v>
      </c>
      <c r="AP18" s="2" t="s">
        <v>62</v>
      </c>
      <c r="AQ18" s="2" t="s">
        <v>62</v>
      </c>
      <c r="AR18" s="2" t="s">
        <v>62</v>
      </c>
      <c r="AS18" s="2" t="s">
        <v>62</v>
      </c>
      <c r="AT18" s="2" t="s">
        <v>62</v>
      </c>
      <c r="AU18" s="2" t="s">
        <v>64</v>
      </c>
      <c r="AV18" s="2" t="s">
        <v>62</v>
      </c>
      <c r="AW18" s="2" t="s">
        <v>63</v>
      </c>
      <c r="AX18" s="2" t="s">
        <v>63</v>
      </c>
      <c r="AY18" s="2" t="s">
        <v>62</v>
      </c>
      <c r="AZ18" s="2" t="s">
        <v>62</v>
      </c>
      <c r="BA18" s="2" t="s">
        <v>67</v>
      </c>
    </row>
    <row r="19" customFormat="false" ht="252.95" hidden="false" customHeight="false" outlineLevel="0" collapsed="false">
      <c r="A19" s="2" t="s">
        <v>124</v>
      </c>
      <c r="B19" s="2" t="s">
        <v>70</v>
      </c>
      <c r="C19" s="2" t="s">
        <v>58</v>
      </c>
      <c r="D19" s="2" t="s">
        <v>59</v>
      </c>
      <c r="E19" s="2" t="s">
        <v>73</v>
      </c>
      <c r="F19" s="2" t="s">
        <v>80</v>
      </c>
      <c r="G19" s="2" t="s">
        <v>63</v>
      </c>
      <c r="H19" s="2" t="s">
        <v>64</v>
      </c>
      <c r="I19" s="2" t="s">
        <v>63</v>
      </c>
      <c r="J19" s="2" t="s">
        <v>62</v>
      </c>
      <c r="K19" s="2" t="s">
        <v>62</v>
      </c>
      <c r="L19" s="2" t="s">
        <v>63</v>
      </c>
      <c r="M19" s="2" t="s">
        <v>64</v>
      </c>
      <c r="N19" s="2" t="s">
        <v>75</v>
      </c>
      <c r="O19" s="2" t="s">
        <v>75</v>
      </c>
      <c r="P19" s="2" t="s">
        <v>75</v>
      </c>
      <c r="Q19" s="2" t="s">
        <v>62</v>
      </c>
      <c r="R19" s="2" t="s">
        <v>62</v>
      </c>
      <c r="S19" s="2" t="s">
        <v>75</v>
      </c>
      <c r="T19" s="2" t="s">
        <v>64</v>
      </c>
      <c r="U19" s="2" t="s">
        <v>75</v>
      </c>
      <c r="V19" s="2" t="s">
        <v>62</v>
      </c>
      <c r="W19" s="2" t="s">
        <v>62</v>
      </c>
      <c r="X19" s="2" t="s">
        <v>63</v>
      </c>
      <c r="Y19" s="2" t="s">
        <v>64</v>
      </c>
      <c r="Z19" s="2" t="s">
        <v>65</v>
      </c>
      <c r="AA19" s="2" t="s">
        <v>66</v>
      </c>
      <c r="AB19" s="2" t="s">
        <v>65</v>
      </c>
      <c r="AC19" s="2" t="s">
        <v>65</v>
      </c>
      <c r="AD19" s="2" t="s">
        <v>65</v>
      </c>
      <c r="AE19" s="2" t="s">
        <v>64</v>
      </c>
      <c r="AF19" s="2" t="s">
        <v>66</v>
      </c>
      <c r="AG19" s="2" t="s">
        <v>75</v>
      </c>
      <c r="AH19" s="2" t="s">
        <v>64</v>
      </c>
      <c r="AI19" s="2" t="s">
        <v>63</v>
      </c>
      <c r="AJ19" s="2" t="s">
        <v>65</v>
      </c>
      <c r="AK19" s="2" t="s">
        <v>62</v>
      </c>
      <c r="AL19" s="2" t="s">
        <v>75</v>
      </c>
      <c r="AM19" s="2" t="s">
        <v>62</v>
      </c>
      <c r="AN19" s="2" t="s">
        <v>62</v>
      </c>
      <c r="AO19" s="2" t="s">
        <v>75</v>
      </c>
      <c r="AP19" s="2" t="s">
        <v>75</v>
      </c>
      <c r="AQ19" s="2" t="s">
        <v>62</v>
      </c>
      <c r="AR19" s="2" t="s">
        <v>75</v>
      </c>
      <c r="AS19" s="2" t="s">
        <v>62</v>
      </c>
      <c r="AT19" s="2" t="s">
        <v>63</v>
      </c>
      <c r="AU19" s="2" t="s">
        <v>62</v>
      </c>
      <c r="AV19" s="2" t="s">
        <v>62</v>
      </c>
      <c r="AW19" s="2" t="s">
        <v>62</v>
      </c>
      <c r="AX19" s="2" t="s">
        <v>62</v>
      </c>
      <c r="AY19" s="2" t="s">
        <v>75</v>
      </c>
      <c r="AZ19" s="2" t="s">
        <v>75</v>
      </c>
      <c r="BA19" s="2" t="s">
        <v>67</v>
      </c>
      <c r="BB19" s="3" t="s">
        <v>125</v>
      </c>
      <c r="BC19" s="3" t="s">
        <v>126</v>
      </c>
      <c r="BD19" s="2" t="s">
        <v>127</v>
      </c>
    </row>
    <row r="20" customFormat="false" ht="15" hidden="false" customHeight="false" outlineLevel="0" collapsed="false">
      <c r="A20" s="2" t="s">
        <v>128</v>
      </c>
      <c r="B20" s="2" t="s">
        <v>129</v>
      </c>
      <c r="C20" s="2" t="s">
        <v>58</v>
      </c>
      <c r="D20" s="2" t="s">
        <v>72</v>
      </c>
      <c r="E20" s="2" t="s">
        <v>73</v>
      </c>
      <c r="F20" s="2" t="s">
        <v>83</v>
      </c>
      <c r="G20" s="2" t="s">
        <v>64</v>
      </c>
      <c r="H20" s="2" t="s">
        <v>63</v>
      </c>
      <c r="I20" s="2" t="s">
        <v>64</v>
      </c>
      <c r="J20" s="2" t="s">
        <v>64</v>
      </c>
      <c r="K20" s="2" t="s">
        <v>64</v>
      </c>
      <c r="L20" s="2" t="s">
        <v>64</v>
      </c>
      <c r="M20" s="2" t="s">
        <v>63</v>
      </c>
      <c r="N20" s="2" t="s">
        <v>75</v>
      </c>
      <c r="O20" s="2" t="s">
        <v>75</v>
      </c>
      <c r="P20" s="2" t="s">
        <v>75</v>
      </c>
      <c r="Q20" s="2" t="s">
        <v>62</v>
      </c>
      <c r="R20" s="2" t="s">
        <v>75</v>
      </c>
      <c r="S20" s="2" t="s">
        <v>75</v>
      </c>
      <c r="T20" s="2" t="s">
        <v>63</v>
      </c>
      <c r="U20" s="2" t="s">
        <v>62</v>
      </c>
      <c r="V20" s="2" t="s">
        <v>63</v>
      </c>
      <c r="W20" s="2" t="s">
        <v>62</v>
      </c>
      <c r="X20" s="2" t="s">
        <v>75</v>
      </c>
      <c r="Y20" s="2" t="s">
        <v>66</v>
      </c>
      <c r="Z20" s="2" t="s">
        <v>66</v>
      </c>
      <c r="AA20" s="2" t="s">
        <v>66</v>
      </c>
      <c r="AB20" s="53" t="s">
        <v>66</v>
      </c>
      <c r="AC20" s="2" t="s">
        <v>64</v>
      </c>
      <c r="AD20" s="2" t="s">
        <v>64</v>
      </c>
      <c r="AE20" s="2" t="s">
        <v>63</v>
      </c>
      <c r="AF20" s="2" t="s">
        <v>66</v>
      </c>
      <c r="AG20" s="2" t="s">
        <v>75</v>
      </c>
      <c r="AH20" s="2" t="s">
        <v>75</v>
      </c>
      <c r="AI20" s="2" t="s">
        <v>63</v>
      </c>
      <c r="AJ20" s="2" t="s">
        <v>63</v>
      </c>
      <c r="AK20" s="2" t="s">
        <v>64</v>
      </c>
      <c r="AL20" s="2" t="s">
        <v>62</v>
      </c>
      <c r="AM20" s="2" t="s">
        <v>64</v>
      </c>
      <c r="AN20" s="2" t="s">
        <v>63</v>
      </c>
      <c r="AO20" s="2" t="s">
        <v>62</v>
      </c>
      <c r="AP20" s="2" t="s">
        <v>62</v>
      </c>
      <c r="AQ20" s="2" t="s">
        <v>75</v>
      </c>
      <c r="AR20" s="2" t="s">
        <v>62</v>
      </c>
      <c r="AS20" s="2" t="s">
        <v>75</v>
      </c>
      <c r="AT20" s="2" t="s">
        <v>62</v>
      </c>
      <c r="AU20" s="2" t="s">
        <v>64</v>
      </c>
      <c r="AV20" s="2" t="s">
        <v>63</v>
      </c>
      <c r="AW20" s="2" t="s">
        <v>63</v>
      </c>
      <c r="AX20" s="2" t="s">
        <v>63</v>
      </c>
      <c r="AY20" s="2" t="s">
        <v>75</v>
      </c>
      <c r="AZ20" s="2" t="s">
        <v>75</v>
      </c>
      <c r="BA20" s="2" t="s">
        <v>67</v>
      </c>
    </row>
    <row r="21" customFormat="false" ht="49.25" hidden="false" customHeight="false" outlineLevel="0" collapsed="false">
      <c r="A21" s="2" t="s">
        <v>130</v>
      </c>
      <c r="B21" s="2" t="s">
        <v>70</v>
      </c>
      <c r="C21" s="2" t="s">
        <v>58</v>
      </c>
      <c r="D21" s="2" t="s">
        <v>131</v>
      </c>
      <c r="E21" s="2" t="s">
        <v>60</v>
      </c>
      <c r="F21" s="2" t="s">
        <v>61</v>
      </c>
      <c r="G21" s="2" t="s">
        <v>66</v>
      </c>
      <c r="H21" s="2" t="s">
        <v>75</v>
      </c>
      <c r="I21" s="2" t="s">
        <v>75</v>
      </c>
      <c r="J21" s="2" t="s">
        <v>66</v>
      </c>
      <c r="K21" s="2" t="s">
        <v>62</v>
      </c>
      <c r="L21" s="2" t="s">
        <v>75</v>
      </c>
      <c r="M21" s="2" t="s">
        <v>62</v>
      </c>
      <c r="N21" s="2" t="s">
        <v>75</v>
      </c>
      <c r="O21" s="2" t="s">
        <v>75</v>
      </c>
      <c r="P21" s="2" t="s">
        <v>62</v>
      </c>
      <c r="Q21" s="2" t="s">
        <v>75</v>
      </c>
      <c r="R21" s="2" t="s">
        <v>63</v>
      </c>
      <c r="S21" s="2" t="s">
        <v>75</v>
      </c>
      <c r="T21" s="2" t="s">
        <v>62</v>
      </c>
      <c r="U21" s="2" t="s">
        <v>75</v>
      </c>
      <c r="V21" s="2" t="s">
        <v>75</v>
      </c>
      <c r="W21" s="2" t="s">
        <v>62</v>
      </c>
      <c r="X21" s="2" t="s">
        <v>66</v>
      </c>
      <c r="Y21" s="2" t="s">
        <v>62</v>
      </c>
      <c r="Z21" s="2" t="s">
        <v>66</v>
      </c>
      <c r="AA21" s="2" t="s">
        <v>64</v>
      </c>
      <c r="AB21" s="2" t="s">
        <v>64</v>
      </c>
      <c r="AC21" s="2" t="s">
        <v>65</v>
      </c>
      <c r="AD21" s="2" t="s">
        <v>65</v>
      </c>
      <c r="AE21" s="2" t="s">
        <v>66</v>
      </c>
      <c r="AF21" s="2" t="s">
        <v>63</v>
      </c>
      <c r="AG21" s="2" t="s">
        <v>66</v>
      </c>
      <c r="AH21" s="2" t="s">
        <v>66</v>
      </c>
      <c r="AI21" s="2" t="s">
        <v>66</v>
      </c>
      <c r="AJ21" s="2" t="s">
        <v>66</v>
      </c>
      <c r="AK21" s="2" t="s">
        <v>64</v>
      </c>
      <c r="AL21" s="2" t="s">
        <v>75</v>
      </c>
      <c r="AM21" s="2" t="s">
        <v>62</v>
      </c>
      <c r="AN21" s="2" t="s">
        <v>64</v>
      </c>
      <c r="AO21" s="2" t="s">
        <v>62</v>
      </c>
      <c r="AP21" s="2" t="s">
        <v>66</v>
      </c>
      <c r="AQ21" s="2" t="s">
        <v>64</v>
      </c>
      <c r="AR21" s="2" t="s">
        <v>75</v>
      </c>
      <c r="AS21" s="2" t="s">
        <v>75</v>
      </c>
      <c r="AT21" s="2" t="s">
        <v>75</v>
      </c>
      <c r="AU21" s="2" t="s">
        <v>75</v>
      </c>
      <c r="AV21" s="2" t="s">
        <v>62</v>
      </c>
      <c r="AW21" s="2" t="s">
        <v>75</v>
      </c>
      <c r="AX21" s="2" t="s">
        <v>64</v>
      </c>
      <c r="AY21" s="2" t="s">
        <v>62</v>
      </c>
      <c r="AZ21" s="2" t="s">
        <v>75</v>
      </c>
      <c r="BA21" s="2" t="s">
        <v>67</v>
      </c>
      <c r="BD21" s="3" t="s">
        <v>132</v>
      </c>
    </row>
    <row r="22" customFormat="false" ht="15" hidden="false" customHeight="false" outlineLevel="0" collapsed="false">
      <c r="A22" s="2" t="s">
        <v>133</v>
      </c>
      <c r="B22" s="2" t="s">
        <v>57</v>
      </c>
      <c r="C22" s="2" t="s">
        <v>58</v>
      </c>
      <c r="D22" s="2" t="s">
        <v>72</v>
      </c>
      <c r="E22" s="2" t="s">
        <v>110</v>
      </c>
      <c r="F22" s="2" t="s">
        <v>83</v>
      </c>
      <c r="G22" s="2" t="s">
        <v>64</v>
      </c>
      <c r="H22" s="2" t="s">
        <v>63</v>
      </c>
      <c r="I22" s="2" t="s">
        <v>63</v>
      </c>
      <c r="J22" s="2" t="s">
        <v>62</v>
      </c>
      <c r="K22" s="2" t="s">
        <v>64</v>
      </c>
      <c r="L22" s="2" t="s">
        <v>63</v>
      </c>
      <c r="M22" s="2" t="s">
        <v>66</v>
      </c>
      <c r="N22" s="2" t="s">
        <v>75</v>
      </c>
      <c r="O22" s="2" t="s">
        <v>75</v>
      </c>
      <c r="P22" s="2" t="s">
        <v>75</v>
      </c>
      <c r="Q22" s="2" t="s">
        <v>75</v>
      </c>
      <c r="R22" s="2" t="s">
        <v>62</v>
      </c>
      <c r="S22" s="2" t="s">
        <v>75</v>
      </c>
      <c r="T22" s="2" t="s">
        <v>64</v>
      </c>
      <c r="U22" s="2" t="s">
        <v>75</v>
      </c>
      <c r="V22" s="2" t="s">
        <v>75</v>
      </c>
      <c r="W22" s="2" t="s">
        <v>75</v>
      </c>
      <c r="X22" s="2" t="s">
        <v>62</v>
      </c>
      <c r="Y22" s="2" t="s">
        <v>66</v>
      </c>
      <c r="Z22" s="2" t="s">
        <v>63</v>
      </c>
      <c r="AA22" s="2" t="s">
        <v>66</v>
      </c>
      <c r="AB22" s="53" t="s">
        <v>66</v>
      </c>
      <c r="AC22" s="2" t="s">
        <v>63</v>
      </c>
      <c r="AD22" s="2" t="s">
        <v>65</v>
      </c>
      <c r="AE22" s="2" t="s">
        <v>65</v>
      </c>
      <c r="AF22" s="2" t="s">
        <v>66</v>
      </c>
      <c r="AG22" s="2" t="s">
        <v>65</v>
      </c>
      <c r="AH22" s="2" t="s">
        <v>75</v>
      </c>
      <c r="AI22" s="2" t="s">
        <v>75</v>
      </c>
      <c r="AJ22" s="2" t="s">
        <v>65</v>
      </c>
      <c r="AK22" s="2" t="s">
        <v>66</v>
      </c>
      <c r="AL22" s="2" t="s">
        <v>75</v>
      </c>
      <c r="AM22" s="2" t="s">
        <v>64</v>
      </c>
      <c r="AN22" s="2" t="s">
        <v>62</v>
      </c>
      <c r="AO22" s="2" t="s">
        <v>75</v>
      </c>
      <c r="AP22" s="2" t="s">
        <v>75</v>
      </c>
      <c r="AQ22" s="2" t="s">
        <v>62</v>
      </c>
      <c r="AR22" s="2" t="s">
        <v>75</v>
      </c>
      <c r="AS22" s="2" t="s">
        <v>62</v>
      </c>
      <c r="AT22" s="2" t="s">
        <v>75</v>
      </c>
      <c r="AU22" s="2" t="s">
        <v>63</v>
      </c>
      <c r="AV22" s="2" t="s">
        <v>63</v>
      </c>
      <c r="AW22" s="2" t="s">
        <v>63</v>
      </c>
      <c r="AX22" s="2" t="s">
        <v>62</v>
      </c>
      <c r="AY22" s="2" t="s">
        <v>75</v>
      </c>
      <c r="AZ22" s="2" t="s">
        <v>75</v>
      </c>
      <c r="BA22" s="2" t="s">
        <v>67</v>
      </c>
      <c r="BC22" s="2" t="s">
        <v>134</v>
      </c>
    </row>
    <row r="23" customFormat="false" ht="15" hidden="false" customHeight="false" outlineLevel="0" collapsed="false">
      <c r="A23" s="2" t="s">
        <v>135</v>
      </c>
      <c r="B23" s="2" t="s">
        <v>57</v>
      </c>
      <c r="C23" s="2" t="s">
        <v>71</v>
      </c>
      <c r="D23" s="2" t="s">
        <v>59</v>
      </c>
      <c r="E23" s="2" t="s">
        <v>73</v>
      </c>
      <c r="F23" s="2" t="s">
        <v>115</v>
      </c>
      <c r="G23" s="2" t="s">
        <v>66</v>
      </c>
      <c r="H23" s="2" t="s">
        <v>64</v>
      </c>
      <c r="I23" s="2" t="s">
        <v>64</v>
      </c>
      <c r="J23" s="2" t="s">
        <v>64</v>
      </c>
      <c r="K23" s="2" t="s">
        <v>64</v>
      </c>
      <c r="L23" s="2" t="s">
        <v>64</v>
      </c>
      <c r="M23" s="2" t="s">
        <v>62</v>
      </c>
      <c r="N23" s="2" t="s">
        <v>75</v>
      </c>
      <c r="O23" s="2" t="s">
        <v>75</v>
      </c>
      <c r="P23" s="2" t="s">
        <v>62</v>
      </c>
      <c r="Q23" s="2" t="s">
        <v>64</v>
      </c>
      <c r="R23" s="2" t="s">
        <v>64</v>
      </c>
      <c r="S23" s="2" t="s">
        <v>63</v>
      </c>
      <c r="T23" s="2" t="s">
        <v>62</v>
      </c>
      <c r="U23" s="2" t="s">
        <v>62</v>
      </c>
      <c r="V23" s="2" t="s">
        <v>62</v>
      </c>
      <c r="W23" s="2" t="s">
        <v>75</v>
      </c>
      <c r="X23" s="2" t="s">
        <v>62</v>
      </c>
      <c r="Y23" s="2" t="s">
        <v>66</v>
      </c>
      <c r="Z23" s="2" t="s">
        <v>64</v>
      </c>
      <c r="AA23" s="2" t="s">
        <v>63</v>
      </c>
      <c r="AB23" s="2" t="s">
        <v>65</v>
      </c>
      <c r="AC23" s="2" t="s">
        <v>63</v>
      </c>
      <c r="AD23" s="2" t="s">
        <v>63</v>
      </c>
      <c r="AE23" s="2" t="s">
        <v>64</v>
      </c>
      <c r="AF23" s="2" t="s">
        <v>64</v>
      </c>
      <c r="AG23" s="2" t="s">
        <v>65</v>
      </c>
      <c r="AH23" s="2" t="s">
        <v>64</v>
      </c>
      <c r="AI23" s="2" t="s">
        <v>75</v>
      </c>
      <c r="AJ23" s="2" t="s">
        <v>64</v>
      </c>
      <c r="AK23" s="2" t="s">
        <v>64</v>
      </c>
      <c r="AL23" s="2" t="s">
        <v>62</v>
      </c>
      <c r="AM23" s="2" t="s">
        <v>62</v>
      </c>
      <c r="AN23" s="2" t="s">
        <v>62</v>
      </c>
      <c r="AO23" s="2" t="s">
        <v>75</v>
      </c>
      <c r="AP23" s="2" t="s">
        <v>62</v>
      </c>
      <c r="AQ23" s="2" t="s">
        <v>62</v>
      </c>
      <c r="AR23" s="2" t="s">
        <v>62</v>
      </c>
      <c r="AS23" s="2" t="s">
        <v>62</v>
      </c>
      <c r="AT23" s="2" t="s">
        <v>62</v>
      </c>
      <c r="AU23" s="2" t="s">
        <v>62</v>
      </c>
      <c r="AV23" s="2" t="s">
        <v>63</v>
      </c>
      <c r="AW23" s="2" t="s">
        <v>62</v>
      </c>
      <c r="AX23" s="2" t="s">
        <v>64</v>
      </c>
      <c r="AY23" s="2" t="s">
        <v>62</v>
      </c>
      <c r="AZ23" s="2" t="s">
        <v>62</v>
      </c>
      <c r="BA23" s="2" t="s">
        <v>67</v>
      </c>
      <c r="BB23" s="2" t="s">
        <v>136</v>
      </c>
    </row>
    <row r="24" customFormat="false" ht="814.9" hidden="false" customHeight="false" outlineLevel="0" collapsed="false">
      <c r="A24" s="2" t="s">
        <v>137</v>
      </c>
      <c r="B24" s="2" t="s">
        <v>138</v>
      </c>
      <c r="C24" s="2" t="s">
        <v>71</v>
      </c>
      <c r="D24" s="2" t="s">
        <v>72</v>
      </c>
      <c r="E24" s="2" t="s">
        <v>73</v>
      </c>
      <c r="F24" s="2" t="s">
        <v>139</v>
      </c>
      <c r="G24" s="2" t="s">
        <v>64</v>
      </c>
      <c r="H24" s="2" t="s">
        <v>62</v>
      </c>
      <c r="I24" s="2" t="s">
        <v>64</v>
      </c>
      <c r="J24" s="2" t="s">
        <v>66</v>
      </c>
      <c r="K24" s="2" t="s">
        <v>64</v>
      </c>
      <c r="L24" s="2" t="s">
        <v>64</v>
      </c>
      <c r="M24" s="2" t="s">
        <v>66</v>
      </c>
      <c r="N24" s="2" t="s">
        <v>75</v>
      </c>
      <c r="O24" s="2" t="s">
        <v>75</v>
      </c>
      <c r="P24" s="2" t="s">
        <v>62</v>
      </c>
      <c r="Q24" s="2" t="s">
        <v>75</v>
      </c>
      <c r="R24" s="2" t="s">
        <v>62</v>
      </c>
      <c r="S24" s="2" t="s">
        <v>75</v>
      </c>
      <c r="T24" s="2" t="s">
        <v>62</v>
      </c>
      <c r="U24" s="2" t="s">
        <v>75</v>
      </c>
      <c r="V24" s="2" t="s">
        <v>90</v>
      </c>
      <c r="W24" s="2" t="s">
        <v>64</v>
      </c>
      <c r="X24" s="2" t="s">
        <v>90</v>
      </c>
      <c r="Y24" s="2" t="s">
        <v>66</v>
      </c>
      <c r="Z24" s="2" t="s">
        <v>63</v>
      </c>
      <c r="AA24" s="2" t="s">
        <v>64</v>
      </c>
      <c r="AB24" s="2" t="s">
        <v>66</v>
      </c>
      <c r="AC24" s="2" t="s">
        <v>66</v>
      </c>
      <c r="AD24" s="2" t="s">
        <v>64</v>
      </c>
      <c r="AE24" s="2" t="s">
        <v>66</v>
      </c>
      <c r="AF24" s="2" t="s">
        <v>66</v>
      </c>
      <c r="AG24" s="2" t="s">
        <v>75</v>
      </c>
      <c r="AH24" s="2" t="s">
        <v>75</v>
      </c>
      <c r="AI24" s="2" t="s">
        <v>75</v>
      </c>
      <c r="AJ24" s="2" t="s">
        <v>64</v>
      </c>
      <c r="AK24" s="2" t="s">
        <v>75</v>
      </c>
      <c r="AL24" s="2" t="s">
        <v>62</v>
      </c>
      <c r="AM24" s="2" t="s">
        <v>90</v>
      </c>
      <c r="AN24" s="2" t="s">
        <v>90</v>
      </c>
      <c r="AO24" s="2" t="s">
        <v>75</v>
      </c>
      <c r="AP24" s="2" t="s">
        <v>75</v>
      </c>
      <c r="AQ24" s="2" t="s">
        <v>62</v>
      </c>
      <c r="AR24" s="2" t="s">
        <v>75</v>
      </c>
      <c r="AS24" s="2" t="s">
        <v>75</v>
      </c>
      <c r="AT24" s="2" t="s">
        <v>75</v>
      </c>
      <c r="AU24" s="2" t="s">
        <v>90</v>
      </c>
      <c r="AV24" s="2" t="s">
        <v>63</v>
      </c>
      <c r="AW24" s="2" t="s">
        <v>66</v>
      </c>
      <c r="AX24" s="2" t="s">
        <v>90</v>
      </c>
      <c r="AY24" s="2" t="s">
        <v>75</v>
      </c>
      <c r="AZ24" s="2" t="s">
        <v>75</v>
      </c>
      <c r="BA24" s="2" t="s">
        <v>67</v>
      </c>
      <c r="BB24" s="3" t="s">
        <v>140</v>
      </c>
      <c r="BC24" s="3" t="s">
        <v>141</v>
      </c>
    </row>
    <row r="25" customFormat="false" ht="15" hidden="false" customHeight="false" outlineLevel="0" collapsed="false">
      <c r="A25" s="2" t="s">
        <v>142</v>
      </c>
      <c r="E25" s="2" t="s">
        <v>73</v>
      </c>
      <c r="F25" s="2" t="s">
        <v>96</v>
      </c>
      <c r="G25" s="2" t="s">
        <v>66</v>
      </c>
      <c r="H25" s="2" t="s">
        <v>64</v>
      </c>
      <c r="I25" s="2" t="s">
        <v>66</v>
      </c>
      <c r="J25" s="2" t="s">
        <v>66</v>
      </c>
      <c r="K25" s="2" t="s">
        <v>66</v>
      </c>
      <c r="L25" s="2" t="s">
        <v>66</v>
      </c>
      <c r="M25" s="2" t="s">
        <v>63</v>
      </c>
      <c r="N25" s="2" t="s">
        <v>62</v>
      </c>
      <c r="O25" s="2" t="s">
        <v>75</v>
      </c>
      <c r="P25" s="2" t="s">
        <v>75</v>
      </c>
      <c r="Q25" s="2" t="s">
        <v>75</v>
      </c>
      <c r="R25" s="2" t="s">
        <v>62</v>
      </c>
      <c r="S25" s="2" t="s">
        <v>75</v>
      </c>
      <c r="T25" s="2" t="s">
        <v>75</v>
      </c>
      <c r="U25" s="2" t="s">
        <v>62</v>
      </c>
      <c r="V25" s="2" t="s">
        <v>62</v>
      </c>
      <c r="W25" s="2" t="s">
        <v>62</v>
      </c>
      <c r="X25" s="2" t="s">
        <v>90</v>
      </c>
      <c r="Y25" s="2" t="s">
        <v>66</v>
      </c>
      <c r="Z25" s="2" t="s">
        <v>66</v>
      </c>
      <c r="AA25" s="2" t="s">
        <v>66</v>
      </c>
      <c r="AB25" s="53" t="s">
        <v>66</v>
      </c>
      <c r="AC25" s="2" t="s">
        <v>64</v>
      </c>
      <c r="AD25" s="2" t="s">
        <v>63</v>
      </c>
      <c r="AE25" s="2" t="s">
        <v>66</v>
      </c>
      <c r="AF25" s="2" t="s">
        <v>66</v>
      </c>
      <c r="AG25" s="2" t="s">
        <v>75</v>
      </c>
      <c r="AH25" s="2" t="s">
        <v>75</v>
      </c>
      <c r="AI25" s="2" t="s">
        <v>75</v>
      </c>
      <c r="AJ25" s="2" t="s">
        <v>63</v>
      </c>
      <c r="AK25" s="2" t="s">
        <v>62</v>
      </c>
      <c r="AL25" s="2" t="s">
        <v>63</v>
      </c>
      <c r="AM25" s="2" t="s">
        <v>63</v>
      </c>
      <c r="AN25" s="2" t="s">
        <v>62</v>
      </c>
      <c r="AO25" s="2" t="s">
        <v>62</v>
      </c>
      <c r="AP25" s="2" t="s">
        <v>75</v>
      </c>
      <c r="AQ25" s="2" t="s">
        <v>62</v>
      </c>
      <c r="AR25" s="2" t="s">
        <v>62</v>
      </c>
      <c r="AS25" s="2" t="s">
        <v>62</v>
      </c>
      <c r="AT25" s="2" t="s">
        <v>62</v>
      </c>
      <c r="AU25" s="2" t="s">
        <v>62</v>
      </c>
      <c r="AV25" s="2" t="s">
        <v>63</v>
      </c>
      <c r="AW25" s="2" t="s">
        <v>90</v>
      </c>
      <c r="AX25" s="2" t="s">
        <v>63</v>
      </c>
      <c r="AY25" s="2" t="s">
        <v>75</v>
      </c>
      <c r="AZ25" s="2" t="s">
        <v>75</v>
      </c>
      <c r="BA25" s="2" t="s">
        <v>67</v>
      </c>
    </row>
    <row r="26" customFormat="false" ht="15" hidden="false" customHeight="false" outlineLevel="0" collapsed="false">
      <c r="A26" s="2" t="s">
        <v>143</v>
      </c>
      <c r="B26" s="2" t="s">
        <v>89</v>
      </c>
      <c r="C26" s="2" t="s">
        <v>58</v>
      </c>
      <c r="D26" s="2" t="s">
        <v>72</v>
      </c>
      <c r="E26" s="2" t="s">
        <v>73</v>
      </c>
      <c r="F26" s="2" t="s">
        <v>96</v>
      </c>
      <c r="G26" s="2" t="s">
        <v>63</v>
      </c>
      <c r="H26" s="2" t="s">
        <v>75</v>
      </c>
      <c r="I26" s="2" t="s">
        <v>64</v>
      </c>
      <c r="J26" s="2" t="s">
        <v>62</v>
      </c>
      <c r="K26" s="2" t="s">
        <v>63</v>
      </c>
      <c r="L26" s="2" t="s">
        <v>63</v>
      </c>
      <c r="M26" s="2" t="s">
        <v>64</v>
      </c>
      <c r="N26" s="2" t="s">
        <v>75</v>
      </c>
      <c r="O26" s="2" t="s">
        <v>75</v>
      </c>
      <c r="P26" s="2" t="s">
        <v>75</v>
      </c>
      <c r="Q26" s="2" t="s">
        <v>64</v>
      </c>
      <c r="R26" s="2" t="s">
        <v>63</v>
      </c>
      <c r="S26" s="2" t="s">
        <v>75</v>
      </c>
      <c r="T26" s="2" t="s">
        <v>62</v>
      </c>
      <c r="U26" s="2" t="s">
        <v>75</v>
      </c>
      <c r="V26" s="2" t="s">
        <v>62</v>
      </c>
      <c r="W26" s="2" t="s">
        <v>75</v>
      </c>
      <c r="X26" s="2" t="s">
        <v>75</v>
      </c>
      <c r="Y26" s="2" t="s">
        <v>66</v>
      </c>
      <c r="Z26" s="2" t="s">
        <v>63</v>
      </c>
      <c r="AA26" s="2" t="s">
        <v>66</v>
      </c>
      <c r="AB26" s="2" t="s">
        <v>75</v>
      </c>
      <c r="AC26" s="2" t="s">
        <v>65</v>
      </c>
      <c r="AD26" s="2" t="s">
        <v>65</v>
      </c>
      <c r="AE26" s="2" t="s">
        <v>65</v>
      </c>
      <c r="AF26" s="2" t="s">
        <v>66</v>
      </c>
      <c r="AG26" s="2" t="s">
        <v>65</v>
      </c>
      <c r="AH26" s="2" t="s">
        <v>64</v>
      </c>
      <c r="AI26" s="2" t="s">
        <v>75</v>
      </c>
      <c r="AJ26" s="2" t="s">
        <v>63</v>
      </c>
      <c r="AK26" s="2" t="s">
        <v>75</v>
      </c>
      <c r="AL26" s="2" t="s">
        <v>75</v>
      </c>
      <c r="AM26" s="2" t="s">
        <v>63</v>
      </c>
      <c r="AN26" s="2" t="s">
        <v>62</v>
      </c>
      <c r="AO26" s="2" t="s">
        <v>75</v>
      </c>
      <c r="AP26" s="2" t="s">
        <v>75</v>
      </c>
      <c r="AQ26" s="2" t="s">
        <v>62</v>
      </c>
      <c r="AR26" s="2" t="s">
        <v>75</v>
      </c>
      <c r="AS26" s="2" t="s">
        <v>75</v>
      </c>
      <c r="AT26" s="2" t="s">
        <v>62</v>
      </c>
      <c r="AU26" s="2" t="s">
        <v>75</v>
      </c>
      <c r="AV26" s="2" t="s">
        <v>62</v>
      </c>
      <c r="AW26" s="2" t="s">
        <v>64</v>
      </c>
      <c r="AX26" s="2" t="s">
        <v>63</v>
      </c>
      <c r="AY26" s="2" t="s">
        <v>75</v>
      </c>
      <c r="AZ26" s="2" t="s">
        <v>75</v>
      </c>
      <c r="BA26" s="2" t="s">
        <v>67</v>
      </c>
      <c r="BB26" s="2" t="s">
        <v>144</v>
      </c>
    </row>
    <row r="27" customFormat="false" ht="15" hidden="false" customHeight="false" outlineLevel="0" collapsed="false">
      <c r="A27" s="2" t="s">
        <v>145</v>
      </c>
      <c r="B27" s="2" t="s">
        <v>105</v>
      </c>
      <c r="C27" s="2" t="s">
        <v>71</v>
      </c>
      <c r="D27" s="2" t="s">
        <v>59</v>
      </c>
      <c r="E27" s="2" t="s">
        <v>110</v>
      </c>
      <c r="F27" s="2" t="s">
        <v>61</v>
      </c>
      <c r="G27" s="2" t="s">
        <v>64</v>
      </c>
      <c r="H27" s="2" t="s">
        <v>64</v>
      </c>
      <c r="I27" s="2" t="s">
        <v>62</v>
      </c>
      <c r="J27" s="2" t="s">
        <v>62</v>
      </c>
      <c r="K27" s="2" t="s">
        <v>64</v>
      </c>
      <c r="L27" s="2" t="s">
        <v>64</v>
      </c>
      <c r="M27" s="2" t="s">
        <v>63</v>
      </c>
      <c r="N27" s="2" t="s">
        <v>64</v>
      </c>
      <c r="O27" s="2" t="s">
        <v>62</v>
      </c>
      <c r="P27" s="2" t="s">
        <v>62</v>
      </c>
      <c r="Q27" s="2" t="s">
        <v>66</v>
      </c>
      <c r="R27" s="2" t="s">
        <v>64</v>
      </c>
      <c r="S27" s="2" t="s">
        <v>64</v>
      </c>
      <c r="T27" s="2" t="s">
        <v>64</v>
      </c>
      <c r="U27" s="2" t="s">
        <v>64</v>
      </c>
      <c r="V27" s="2" t="s">
        <v>64</v>
      </c>
      <c r="W27" s="2" t="s">
        <v>64</v>
      </c>
      <c r="X27" s="2" t="s">
        <v>62</v>
      </c>
      <c r="Y27" s="2" t="s">
        <v>64</v>
      </c>
      <c r="Z27" s="2" t="s">
        <v>63</v>
      </c>
      <c r="AA27" s="2" t="s">
        <v>63</v>
      </c>
      <c r="AB27" s="2" t="s">
        <v>65</v>
      </c>
      <c r="AC27" s="2" t="s">
        <v>63</v>
      </c>
      <c r="AD27" s="2" t="s">
        <v>65</v>
      </c>
      <c r="AE27" s="2" t="s">
        <v>64</v>
      </c>
      <c r="AF27" s="2" t="s">
        <v>64</v>
      </c>
      <c r="AG27" s="2" t="s">
        <v>63</v>
      </c>
      <c r="AH27" s="2" t="s">
        <v>66</v>
      </c>
      <c r="AI27" s="2" t="s">
        <v>65</v>
      </c>
      <c r="AJ27" s="2" t="s">
        <v>64</v>
      </c>
      <c r="AK27" s="2" t="s">
        <v>64</v>
      </c>
      <c r="AL27" s="2" t="s">
        <v>62</v>
      </c>
      <c r="AM27" s="2" t="s">
        <v>62</v>
      </c>
      <c r="AN27" s="2" t="s">
        <v>63</v>
      </c>
      <c r="AO27" s="2" t="s">
        <v>64</v>
      </c>
      <c r="AP27" s="2" t="s">
        <v>62</v>
      </c>
      <c r="AQ27" s="2" t="s">
        <v>62</v>
      </c>
      <c r="AR27" s="2" t="s">
        <v>62</v>
      </c>
      <c r="AS27" s="2" t="s">
        <v>62</v>
      </c>
      <c r="AT27" s="2" t="s">
        <v>75</v>
      </c>
      <c r="AU27" s="2" t="s">
        <v>75</v>
      </c>
      <c r="AV27" s="2" t="s">
        <v>63</v>
      </c>
      <c r="AW27" s="2" t="s">
        <v>64</v>
      </c>
      <c r="AX27" s="2" t="s">
        <v>64</v>
      </c>
      <c r="AY27" s="2" t="s">
        <v>75</v>
      </c>
      <c r="AZ27" s="2" t="s">
        <v>63</v>
      </c>
      <c r="BA27" s="2" t="s">
        <v>67</v>
      </c>
      <c r="BB27" s="2" t="s">
        <v>146</v>
      </c>
      <c r="BC27" s="2" t="s">
        <v>147</v>
      </c>
    </row>
    <row r="28" customFormat="false" ht="15" hidden="false" customHeight="false" outlineLevel="0" collapsed="false">
      <c r="A28" s="2" t="s">
        <v>148</v>
      </c>
      <c r="B28" s="2" t="s">
        <v>149</v>
      </c>
      <c r="C28" s="2" t="s">
        <v>58</v>
      </c>
      <c r="D28" s="2" t="s">
        <v>59</v>
      </c>
      <c r="E28" s="2" t="s">
        <v>100</v>
      </c>
      <c r="F28" s="2" t="s">
        <v>150</v>
      </c>
      <c r="G28" s="2" t="s">
        <v>75</v>
      </c>
      <c r="H28" s="2" t="s">
        <v>75</v>
      </c>
      <c r="I28" s="2" t="s">
        <v>75</v>
      </c>
      <c r="J28" s="2" t="s">
        <v>75</v>
      </c>
      <c r="K28" s="2" t="s">
        <v>62</v>
      </c>
      <c r="L28" s="2" t="s">
        <v>63</v>
      </c>
      <c r="M28" s="2" t="s">
        <v>66</v>
      </c>
      <c r="N28" s="2" t="s">
        <v>66</v>
      </c>
      <c r="O28" s="2" t="s">
        <v>66</v>
      </c>
      <c r="P28" s="2" t="s">
        <v>64</v>
      </c>
      <c r="Q28" s="2" t="s">
        <v>66</v>
      </c>
      <c r="R28" s="2" t="s">
        <v>66</v>
      </c>
      <c r="S28" s="2" t="s">
        <v>66</v>
      </c>
      <c r="T28" s="2" t="s">
        <v>66</v>
      </c>
      <c r="U28" s="2" t="s">
        <v>64</v>
      </c>
      <c r="V28" s="2" t="s">
        <v>90</v>
      </c>
      <c r="W28" s="2" t="s">
        <v>62</v>
      </c>
      <c r="X28" s="2" t="s">
        <v>62</v>
      </c>
      <c r="Y28" s="2" t="s">
        <v>75</v>
      </c>
      <c r="Z28" s="2" t="s">
        <v>63</v>
      </c>
      <c r="AA28" s="2" t="s">
        <v>75</v>
      </c>
      <c r="AB28" s="2" t="s">
        <v>75</v>
      </c>
      <c r="AC28" s="2" t="s">
        <v>66</v>
      </c>
      <c r="AD28" s="2" t="s">
        <v>65</v>
      </c>
      <c r="AE28" s="2" t="s">
        <v>66</v>
      </c>
      <c r="AF28" s="2" t="s">
        <v>75</v>
      </c>
      <c r="AG28" s="2" t="s">
        <v>66</v>
      </c>
      <c r="AH28" s="2" t="s">
        <v>65</v>
      </c>
      <c r="AI28" s="2" t="s">
        <v>66</v>
      </c>
      <c r="AJ28" s="2" t="s">
        <v>66</v>
      </c>
      <c r="AK28" s="2" t="s">
        <v>62</v>
      </c>
      <c r="AL28" s="2" t="s">
        <v>62</v>
      </c>
      <c r="AM28" s="2" t="s">
        <v>66</v>
      </c>
      <c r="AN28" s="2" t="s">
        <v>66</v>
      </c>
      <c r="AO28" s="2" t="s">
        <v>66</v>
      </c>
      <c r="AP28" s="2" t="s">
        <v>66</v>
      </c>
      <c r="AQ28" s="2" t="s">
        <v>64</v>
      </c>
      <c r="AR28" s="2" t="s">
        <v>64</v>
      </c>
      <c r="AS28" s="2" t="s">
        <v>63</v>
      </c>
      <c r="AT28" s="2" t="s">
        <v>75</v>
      </c>
      <c r="AU28" s="2" t="s">
        <v>62</v>
      </c>
      <c r="AV28" s="2" t="s">
        <v>90</v>
      </c>
      <c r="AW28" s="2" t="s">
        <v>66</v>
      </c>
      <c r="AX28" s="2" t="s">
        <v>63</v>
      </c>
      <c r="AY28" s="2" t="s">
        <v>66</v>
      </c>
      <c r="AZ28" s="2" t="s">
        <v>64</v>
      </c>
      <c r="BA28" s="2" t="s">
        <v>101</v>
      </c>
      <c r="BB28" s="2" t="s">
        <v>151</v>
      </c>
    </row>
    <row r="29" customFormat="false" ht="15" hidden="false" customHeight="false" outlineLevel="0" collapsed="false">
      <c r="A29" s="2" t="s">
        <v>152</v>
      </c>
      <c r="B29" s="2" t="s">
        <v>70</v>
      </c>
      <c r="C29" s="2" t="s">
        <v>71</v>
      </c>
      <c r="D29" s="2" t="s">
        <v>59</v>
      </c>
      <c r="E29" s="2" t="s">
        <v>110</v>
      </c>
      <c r="F29" s="2" t="s">
        <v>74</v>
      </c>
      <c r="G29" s="2" t="s">
        <v>62</v>
      </c>
      <c r="H29" s="2" t="s">
        <v>63</v>
      </c>
      <c r="I29" s="2" t="s">
        <v>63</v>
      </c>
      <c r="J29" s="2" t="s">
        <v>62</v>
      </c>
      <c r="K29" s="2" t="s">
        <v>63</v>
      </c>
      <c r="L29" s="2" t="s">
        <v>62</v>
      </c>
      <c r="M29" s="2" t="s">
        <v>64</v>
      </c>
      <c r="N29" s="2" t="s">
        <v>62</v>
      </c>
      <c r="O29" s="2" t="s">
        <v>62</v>
      </c>
      <c r="P29" s="2" t="s">
        <v>63</v>
      </c>
      <c r="Q29" s="2" t="s">
        <v>62</v>
      </c>
      <c r="R29" s="2" t="s">
        <v>64</v>
      </c>
      <c r="S29" s="2" t="s">
        <v>62</v>
      </c>
      <c r="T29" s="2" t="s">
        <v>64</v>
      </c>
      <c r="U29" s="2" t="s">
        <v>62</v>
      </c>
      <c r="V29" s="2" t="s">
        <v>63</v>
      </c>
      <c r="W29" s="2" t="s">
        <v>64</v>
      </c>
      <c r="X29" s="2" t="s">
        <v>63</v>
      </c>
      <c r="Y29" s="2" t="s">
        <v>66</v>
      </c>
      <c r="Z29" s="2" t="s">
        <v>64</v>
      </c>
      <c r="AA29" s="2" t="s">
        <v>66</v>
      </c>
      <c r="AB29" s="53" t="s">
        <v>66</v>
      </c>
      <c r="AC29" s="2" t="s">
        <v>65</v>
      </c>
      <c r="AD29" s="2" t="s">
        <v>65</v>
      </c>
      <c r="AE29" s="2" t="s">
        <v>63</v>
      </c>
      <c r="AF29" s="2" t="s">
        <v>64</v>
      </c>
      <c r="AG29" s="2" t="s">
        <v>64</v>
      </c>
      <c r="AH29" s="2" t="s">
        <v>63</v>
      </c>
      <c r="AI29" s="2" t="s">
        <v>64</v>
      </c>
      <c r="AJ29" s="2" t="s">
        <v>64</v>
      </c>
      <c r="AK29" s="2" t="s">
        <v>64</v>
      </c>
      <c r="AL29" s="2" t="s">
        <v>75</v>
      </c>
      <c r="AM29" s="2" t="s">
        <v>62</v>
      </c>
      <c r="AN29" s="2" t="s">
        <v>64</v>
      </c>
      <c r="AO29" s="2" t="s">
        <v>62</v>
      </c>
      <c r="AP29" s="2" t="s">
        <v>62</v>
      </c>
      <c r="AQ29" s="2" t="s">
        <v>64</v>
      </c>
      <c r="AR29" s="2" t="s">
        <v>62</v>
      </c>
      <c r="AS29" s="2" t="s">
        <v>62</v>
      </c>
      <c r="AT29" s="2" t="s">
        <v>75</v>
      </c>
      <c r="AU29" s="2" t="s">
        <v>63</v>
      </c>
      <c r="AV29" s="2" t="s">
        <v>62</v>
      </c>
      <c r="AW29" s="2" t="s">
        <v>63</v>
      </c>
      <c r="AX29" s="2" t="s">
        <v>63</v>
      </c>
      <c r="AY29" s="2" t="s">
        <v>75</v>
      </c>
      <c r="AZ29" s="2" t="s">
        <v>75</v>
      </c>
      <c r="BA29" s="2" t="s">
        <v>67</v>
      </c>
      <c r="BB29" s="2" t="s">
        <v>153</v>
      </c>
    </row>
    <row r="30" customFormat="false" ht="15" hidden="false" customHeight="false" outlineLevel="0" collapsed="false">
      <c r="A30" s="2" t="s">
        <v>154</v>
      </c>
      <c r="B30" s="2" t="s">
        <v>57</v>
      </c>
      <c r="C30" s="2" t="s">
        <v>71</v>
      </c>
      <c r="D30" s="2" t="s">
        <v>72</v>
      </c>
      <c r="E30" s="2" t="s">
        <v>73</v>
      </c>
      <c r="F30" s="2" t="s">
        <v>115</v>
      </c>
      <c r="G30" s="2" t="s">
        <v>66</v>
      </c>
      <c r="H30" s="2" t="s">
        <v>64</v>
      </c>
      <c r="I30" s="2" t="s">
        <v>64</v>
      </c>
      <c r="J30" s="2" t="s">
        <v>64</v>
      </c>
      <c r="K30" s="2" t="s">
        <v>64</v>
      </c>
      <c r="L30" s="2" t="s">
        <v>64</v>
      </c>
      <c r="M30" s="2" t="s">
        <v>64</v>
      </c>
      <c r="N30" s="2" t="s">
        <v>62</v>
      </c>
      <c r="O30" s="2" t="s">
        <v>75</v>
      </c>
      <c r="P30" s="2" t="s">
        <v>62</v>
      </c>
      <c r="Q30" s="2" t="s">
        <v>64</v>
      </c>
      <c r="R30" s="2" t="s">
        <v>64</v>
      </c>
      <c r="S30" s="2" t="s">
        <v>75</v>
      </c>
      <c r="T30" s="2" t="s">
        <v>75</v>
      </c>
      <c r="U30" s="2" t="s">
        <v>62</v>
      </c>
      <c r="V30" s="2" t="s">
        <v>75</v>
      </c>
      <c r="W30" s="2" t="s">
        <v>75</v>
      </c>
      <c r="X30" s="2" t="s">
        <v>75</v>
      </c>
      <c r="Y30" s="2" t="s">
        <v>66</v>
      </c>
      <c r="Z30" s="2" t="s">
        <v>64</v>
      </c>
      <c r="AA30" s="2" t="s">
        <v>66</v>
      </c>
      <c r="AB30" s="53" t="s">
        <v>66</v>
      </c>
      <c r="AC30" s="2" t="s">
        <v>65</v>
      </c>
      <c r="AD30" s="2" t="s">
        <v>64</v>
      </c>
      <c r="AE30" s="2" t="s">
        <v>64</v>
      </c>
      <c r="AF30" s="2" t="s">
        <v>66</v>
      </c>
      <c r="AG30" s="2" t="s">
        <v>75</v>
      </c>
      <c r="AH30" s="2" t="s">
        <v>65</v>
      </c>
      <c r="AI30" s="2" t="s">
        <v>75</v>
      </c>
      <c r="AJ30" s="2" t="s">
        <v>64</v>
      </c>
      <c r="AK30" s="2" t="s">
        <v>64</v>
      </c>
      <c r="AL30" s="2" t="s">
        <v>62</v>
      </c>
      <c r="AM30" s="2" t="s">
        <v>64</v>
      </c>
      <c r="AN30" s="2" t="s">
        <v>62</v>
      </c>
      <c r="AO30" s="2" t="s">
        <v>75</v>
      </c>
      <c r="AP30" s="2" t="s">
        <v>75</v>
      </c>
      <c r="AQ30" s="2" t="s">
        <v>62</v>
      </c>
      <c r="AR30" s="2" t="s">
        <v>75</v>
      </c>
      <c r="AS30" s="2" t="s">
        <v>75</v>
      </c>
      <c r="AT30" s="2" t="s">
        <v>75</v>
      </c>
      <c r="AU30" s="2" t="s">
        <v>63</v>
      </c>
      <c r="AV30" s="2" t="s">
        <v>63</v>
      </c>
      <c r="AW30" s="2" t="s">
        <v>62</v>
      </c>
      <c r="AX30" s="2" t="s">
        <v>62</v>
      </c>
      <c r="AY30" s="2" t="s">
        <v>75</v>
      </c>
      <c r="AZ30" s="2" t="s">
        <v>75</v>
      </c>
      <c r="BA30" s="2" t="s">
        <v>67</v>
      </c>
      <c r="BB30" s="2" t="s">
        <v>155</v>
      </c>
      <c r="BD30" s="2" t="s">
        <v>156</v>
      </c>
    </row>
    <row r="31" customFormat="false" ht="15" hidden="false" customHeight="false" outlineLevel="0" collapsed="false">
      <c r="A31" s="2" t="s">
        <v>157</v>
      </c>
      <c r="B31" s="2" t="s">
        <v>95</v>
      </c>
      <c r="C31" s="2" t="s">
        <v>71</v>
      </c>
      <c r="D31" s="2" t="s">
        <v>59</v>
      </c>
      <c r="E31" s="2" t="s">
        <v>110</v>
      </c>
      <c r="F31" s="2" t="s">
        <v>74</v>
      </c>
      <c r="G31" s="2" t="s">
        <v>62</v>
      </c>
      <c r="H31" s="2" t="s">
        <v>64</v>
      </c>
      <c r="I31" s="2" t="s">
        <v>64</v>
      </c>
      <c r="J31" s="2" t="s">
        <v>64</v>
      </c>
      <c r="K31" s="2" t="s">
        <v>64</v>
      </c>
      <c r="L31" s="2" t="s">
        <v>62</v>
      </c>
      <c r="M31" s="2" t="s">
        <v>64</v>
      </c>
      <c r="N31" s="2" t="s">
        <v>62</v>
      </c>
      <c r="O31" s="2" t="s">
        <v>75</v>
      </c>
      <c r="P31" s="2" t="s">
        <v>75</v>
      </c>
      <c r="Q31" s="2" t="s">
        <v>64</v>
      </c>
      <c r="R31" s="2" t="s">
        <v>62</v>
      </c>
      <c r="S31" s="2" t="s">
        <v>62</v>
      </c>
      <c r="T31" s="2" t="s">
        <v>64</v>
      </c>
      <c r="U31" s="2" t="s">
        <v>62</v>
      </c>
      <c r="V31" s="2" t="s">
        <v>62</v>
      </c>
      <c r="W31" s="2" t="s">
        <v>63</v>
      </c>
      <c r="X31" s="2" t="s">
        <v>75</v>
      </c>
      <c r="Y31" s="2" t="s">
        <v>63</v>
      </c>
      <c r="Z31" s="2" t="s">
        <v>63</v>
      </c>
      <c r="AA31" s="2" t="s">
        <v>65</v>
      </c>
      <c r="AB31" s="2" t="s">
        <v>63</v>
      </c>
      <c r="AC31" s="2" t="s">
        <v>65</v>
      </c>
      <c r="AD31" s="2" t="s">
        <v>65</v>
      </c>
      <c r="AE31" s="2" t="s">
        <v>64</v>
      </c>
      <c r="AF31" s="2" t="s">
        <v>64</v>
      </c>
      <c r="AG31" s="2" t="s">
        <v>65</v>
      </c>
      <c r="AH31" s="2" t="s">
        <v>64</v>
      </c>
      <c r="AI31" s="2" t="s">
        <v>64</v>
      </c>
      <c r="AJ31" s="2" t="s">
        <v>65</v>
      </c>
      <c r="AK31" s="2" t="s">
        <v>64</v>
      </c>
      <c r="AL31" s="2" t="s">
        <v>62</v>
      </c>
      <c r="AM31" s="2" t="s">
        <v>64</v>
      </c>
      <c r="AN31" s="2" t="s">
        <v>62</v>
      </c>
      <c r="AO31" s="2" t="s">
        <v>62</v>
      </c>
      <c r="AP31" s="2" t="s">
        <v>62</v>
      </c>
      <c r="AQ31" s="2" t="s">
        <v>64</v>
      </c>
      <c r="AR31" s="2" t="s">
        <v>75</v>
      </c>
      <c r="AS31" s="2" t="s">
        <v>75</v>
      </c>
      <c r="AT31" s="2" t="s">
        <v>62</v>
      </c>
      <c r="AU31" s="2" t="s">
        <v>62</v>
      </c>
      <c r="AV31" s="2" t="s">
        <v>63</v>
      </c>
      <c r="AW31" s="2" t="s">
        <v>63</v>
      </c>
      <c r="AX31" s="2" t="s">
        <v>62</v>
      </c>
      <c r="AY31" s="2" t="s">
        <v>62</v>
      </c>
      <c r="AZ31" s="2" t="s">
        <v>63</v>
      </c>
      <c r="BA31" s="2" t="s">
        <v>67</v>
      </c>
    </row>
    <row r="32" customFormat="false" ht="15" hidden="false" customHeight="false" outlineLevel="0" collapsed="false">
      <c r="A32" s="2" t="s">
        <v>158</v>
      </c>
      <c r="B32" s="2" t="s">
        <v>89</v>
      </c>
      <c r="C32" s="2" t="s">
        <v>58</v>
      </c>
      <c r="D32" s="2" t="s">
        <v>59</v>
      </c>
      <c r="E32" s="2" t="s">
        <v>159</v>
      </c>
      <c r="F32" s="2" t="s">
        <v>61</v>
      </c>
      <c r="G32" s="2" t="s">
        <v>62</v>
      </c>
      <c r="H32" s="2" t="s">
        <v>63</v>
      </c>
      <c r="I32" s="2" t="s">
        <v>62</v>
      </c>
      <c r="J32" s="2" t="s">
        <v>75</v>
      </c>
      <c r="K32" s="2" t="s">
        <v>64</v>
      </c>
      <c r="L32" s="2" t="s">
        <v>64</v>
      </c>
      <c r="M32" s="2" t="s">
        <v>62</v>
      </c>
      <c r="N32" s="2" t="s">
        <v>62</v>
      </c>
      <c r="O32" s="2" t="s">
        <v>62</v>
      </c>
      <c r="P32" s="2" t="s">
        <v>62</v>
      </c>
      <c r="Q32" s="2" t="s">
        <v>62</v>
      </c>
      <c r="R32" s="2" t="s">
        <v>64</v>
      </c>
      <c r="S32" s="2" t="s">
        <v>62</v>
      </c>
      <c r="T32" s="2" t="s">
        <v>62</v>
      </c>
      <c r="U32" s="2" t="s">
        <v>62</v>
      </c>
      <c r="V32" s="2" t="s">
        <v>62</v>
      </c>
      <c r="W32" s="2" t="s">
        <v>63</v>
      </c>
      <c r="X32" s="2" t="s">
        <v>62</v>
      </c>
      <c r="Y32" s="2" t="s">
        <v>64</v>
      </c>
      <c r="Z32" s="2" t="s">
        <v>63</v>
      </c>
      <c r="AA32" s="2" t="s">
        <v>64</v>
      </c>
      <c r="AB32" s="2" t="s">
        <v>65</v>
      </c>
      <c r="AC32" s="2" t="s">
        <v>63</v>
      </c>
      <c r="AD32" s="2" t="s">
        <v>65</v>
      </c>
      <c r="AE32" s="2" t="s">
        <v>64</v>
      </c>
      <c r="AF32" s="2" t="s">
        <v>65</v>
      </c>
      <c r="AG32" s="2" t="s">
        <v>65</v>
      </c>
      <c r="AH32" s="2" t="s">
        <v>65</v>
      </c>
      <c r="AI32" s="2" t="s">
        <v>65</v>
      </c>
      <c r="AJ32" s="2" t="s">
        <v>65</v>
      </c>
      <c r="AK32" s="2" t="s">
        <v>62</v>
      </c>
      <c r="AL32" s="2" t="s">
        <v>62</v>
      </c>
      <c r="AM32" s="2" t="s">
        <v>62</v>
      </c>
      <c r="AN32" s="2" t="s">
        <v>62</v>
      </c>
      <c r="AO32" s="2" t="s">
        <v>63</v>
      </c>
      <c r="AP32" s="2" t="s">
        <v>64</v>
      </c>
      <c r="AQ32" s="2" t="s">
        <v>64</v>
      </c>
      <c r="AR32" s="2" t="s">
        <v>62</v>
      </c>
      <c r="AS32" s="2" t="s">
        <v>62</v>
      </c>
      <c r="AT32" s="2" t="s">
        <v>62</v>
      </c>
      <c r="AU32" s="2" t="s">
        <v>62</v>
      </c>
      <c r="AV32" s="2" t="s">
        <v>62</v>
      </c>
      <c r="AW32" s="2" t="s">
        <v>64</v>
      </c>
      <c r="AX32" s="2" t="s">
        <v>64</v>
      </c>
      <c r="AY32" s="2" t="s">
        <v>64</v>
      </c>
      <c r="AZ32" s="2" t="s">
        <v>62</v>
      </c>
      <c r="BA32" s="2" t="s">
        <v>67</v>
      </c>
    </row>
    <row r="33" customFormat="false" ht="15" hidden="false" customHeight="false" outlineLevel="0" collapsed="false">
      <c r="A33" s="2" t="s">
        <v>160</v>
      </c>
      <c r="B33" s="2" t="s">
        <v>105</v>
      </c>
      <c r="C33" s="2" t="s">
        <v>58</v>
      </c>
      <c r="E33" s="2" t="s">
        <v>60</v>
      </c>
      <c r="F33" s="2" t="s">
        <v>61</v>
      </c>
      <c r="G33" s="2" t="s">
        <v>63</v>
      </c>
      <c r="H33" s="2" t="s">
        <v>75</v>
      </c>
      <c r="I33" s="2" t="s">
        <v>75</v>
      </c>
      <c r="J33" s="2" t="s">
        <v>63</v>
      </c>
      <c r="K33" s="2" t="s">
        <v>63</v>
      </c>
      <c r="L33" s="2" t="s">
        <v>75</v>
      </c>
      <c r="M33" s="2" t="s">
        <v>75</v>
      </c>
      <c r="N33" s="2" t="s">
        <v>62</v>
      </c>
      <c r="O33" s="2" t="s">
        <v>75</v>
      </c>
      <c r="P33" s="2" t="s">
        <v>63</v>
      </c>
      <c r="Q33" s="2" t="s">
        <v>63</v>
      </c>
      <c r="R33" s="2" t="s">
        <v>62</v>
      </c>
      <c r="S33" s="2" t="s">
        <v>75</v>
      </c>
      <c r="T33" s="2" t="s">
        <v>62</v>
      </c>
      <c r="U33" s="2" t="s">
        <v>75</v>
      </c>
      <c r="V33" s="2" t="s">
        <v>64</v>
      </c>
      <c r="W33" s="2" t="s">
        <v>62</v>
      </c>
      <c r="X33" s="2" t="s">
        <v>63</v>
      </c>
      <c r="Y33" s="2" t="s">
        <v>63</v>
      </c>
      <c r="Z33" s="2" t="s">
        <v>65</v>
      </c>
      <c r="AA33" s="2" t="s">
        <v>63</v>
      </c>
      <c r="AB33" s="2" t="s">
        <v>65</v>
      </c>
      <c r="AC33" s="2" t="s">
        <v>63</v>
      </c>
      <c r="AD33" s="2" t="s">
        <v>75</v>
      </c>
      <c r="AE33" s="2" t="s">
        <v>64</v>
      </c>
      <c r="AF33" s="2" t="s">
        <v>63</v>
      </c>
      <c r="AG33" s="2" t="s">
        <v>63</v>
      </c>
      <c r="AH33" s="2" t="s">
        <v>66</v>
      </c>
      <c r="AI33" s="2" t="s">
        <v>64</v>
      </c>
      <c r="AJ33" s="2" t="s">
        <v>66</v>
      </c>
      <c r="AK33" s="2" t="s">
        <v>63</v>
      </c>
      <c r="AL33" s="2" t="s">
        <v>75</v>
      </c>
      <c r="AM33" s="2" t="s">
        <v>62</v>
      </c>
      <c r="AN33" s="2" t="s">
        <v>62</v>
      </c>
      <c r="AO33" s="2" t="s">
        <v>62</v>
      </c>
      <c r="AP33" s="2" t="s">
        <v>62</v>
      </c>
      <c r="AQ33" s="2" t="s">
        <v>63</v>
      </c>
      <c r="AR33" s="2" t="s">
        <v>75</v>
      </c>
      <c r="AS33" s="2" t="s">
        <v>75</v>
      </c>
      <c r="AT33" s="2" t="s">
        <v>62</v>
      </c>
      <c r="AU33" s="2" t="s">
        <v>63</v>
      </c>
      <c r="AV33" s="2" t="s">
        <v>62</v>
      </c>
      <c r="AW33" s="2" t="s">
        <v>63</v>
      </c>
      <c r="AX33" s="2" t="s">
        <v>62</v>
      </c>
      <c r="AY33" s="2" t="s">
        <v>62</v>
      </c>
      <c r="AZ33" s="2" t="s">
        <v>62</v>
      </c>
      <c r="BA33" s="2" t="s">
        <v>67</v>
      </c>
    </row>
    <row r="34" customFormat="false" ht="15" hidden="false" customHeight="false" outlineLevel="0" collapsed="false">
      <c r="A34" s="2" t="s">
        <v>161</v>
      </c>
      <c r="B34" s="2" t="s">
        <v>89</v>
      </c>
      <c r="C34" s="2" t="s">
        <v>58</v>
      </c>
      <c r="D34" s="2" t="s">
        <v>59</v>
      </c>
      <c r="E34" s="2" t="s">
        <v>60</v>
      </c>
      <c r="F34" s="2" t="s">
        <v>115</v>
      </c>
      <c r="G34" s="2" t="s">
        <v>62</v>
      </c>
      <c r="H34" s="2" t="s">
        <v>62</v>
      </c>
      <c r="I34" s="2" t="s">
        <v>62</v>
      </c>
      <c r="J34" s="2" t="s">
        <v>64</v>
      </c>
      <c r="K34" s="2" t="s">
        <v>62</v>
      </c>
      <c r="L34" s="2" t="s">
        <v>64</v>
      </c>
      <c r="M34" s="2" t="s">
        <v>64</v>
      </c>
      <c r="N34" s="2" t="s">
        <v>75</v>
      </c>
      <c r="O34" s="2" t="s">
        <v>75</v>
      </c>
      <c r="P34" s="2" t="s">
        <v>62</v>
      </c>
      <c r="Q34" s="2" t="s">
        <v>75</v>
      </c>
      <c r="R34" s="2" t="s">
        <v>64</v>
      </c>
      <c r="S34" s="2" t="s">
        <v>75</v>
      </c>
      <c r="T34" s="2" t="s">
        <v>75</v>
      </c>
      <c r="U34" s="2" t="s">
        <v>75</v>
      </c>
      <c r="V34" s="2" t="s">
        <v>75</v>
      </c>
      <c r="W34" s="2" t="s">
        <v>75</v>
      </c>
      <c r="X34" s="2" t="s">
        <v>75</v>
      </c>
      <c r="Y34" s="2" t="s">
        <v>66</v>
      </c>
      <c r="Z34" s="2" t="s">
        <v>66</v>
      </c>
      <c r="AA34" s="2" t="s">
        <v>66</v>
      </c>
      <c r="AB34" s="2" t="s">
        <v>75</v>
      </c>
      <c r="AC34" s="2" t="s">
        <v>65</v>
      </c>
      <c r="AD34" s="2" t="s">
        <v>65</v>
      </c>
      <c r="AE34" s="2" t="s">
        <v>65</v>
      </c>
      <c r="AF34" s="2" t="s">
        <v>64</v>
      </c>
      <c r="AG34" s="2" t="s">
        <v>65</v>
      </c>
      <c r="AH34" s="2" t="s">
        <v>63</v>
      </c>
      <c r="AI34" s="2" t="s">
        <v>65</v>
      </c>
      <c r="AJ34" s="2" t="s">
        <v>65</v>
      </c>
      <c r="AK34" s="2" t="s">
        <v>64</v>
      </c>
      <c r="AL34" s="2" t="s">
        <v>62</v>
      </c>
      <c r="AM34" s="2" t="s">
        <v>75</v>
      </c>
      <c r="AN34" s="2" t="s">
        <v>75</v>
      </c>
      <c r="AO34" s="2" t="s">
        <v>75</v>
      </c>
      <c r="AP34" s="2" t="s">
        <v>75</v>
      </c>
      <c r="AQ34" s="2" t="s">
        <v>75</v>
      </c>
      <c r="AR34" s="2" t="s">
        <v>75</v>
      </c>
      <c r="AS34" s="2" t="s">
        <v>75</v>
      </c>
      <c r="AT34" s="2" t="s">
        <v>75</v>
      </c>
      <c r="AU34" s="2" t="s">
        <v>62</v>
      </c>
      <c r="AV34" s="2" t="s">
        <v>75</v>
      </c>
      <c r="AW34" s="2" t="s">
        <v>62</v>
      </c>
      <c r="AX34" s="2" t="s">
        <v>62</v>
      </c>
      <c r="AY34" s="2" t="s">
        <v>75</v>
      </c>
      <c r="AZ34" s="2" t="s">
        <v>75</v>
      </c>
      <c r="BA34" s="2" t="s">
        <v>67</v>
      </c>
      <c r="BB34" s="2" t="s">
        <v>162</v>
      </c>
    </row>
    <row r="35" customFormat="false" ht="15" hidden="false" customHeight="false" outlineLevel="0" collapsed="false">
      <c r="A35" s="2" t="s">
        <v>163</v>
      </c>
      <c r="B35" s="2" t="s">
        <v>89</v>
      </c>
      <c r="C35" s="2" t="s">
        <v>71</v>
      </c>
      <c r="D35" s="2" t="s">
        <v>59</v>
      </c>
      <c r="E35" s="2" t="s">
        <v>73</v>
      </c>
      <c r="F35" s="2" t="s">
        <v>139</v>
      </c>
      <c r="G35" s="2" t="s">
        <v>75</v>
      </c>
      <c r="H35" s="2" t="s">
        <v>64</v>
      </c>
      <c r="I35" s="2" t="s">
        <v>66</v>
      </c>
      <c r="J35" s="2" t="s">
        <v>64</v>
      </c>
      <c r="K35" s="2" t="s">
        <v>62</v>
      </c>
      <c r="L35" s="2" t="s">
        <v>62</v>
      </c>
      <c r="M35" s="2" t="s">
        <v>66</v>
      </c>
      <c r="N35" s="2" t="s">
        <v>62</v>
      </c>
      <c r="O35" s="2" t="s">
        <v>75</v>
      </c>
      <c r="P35" s="2" t="s">
        <v>75</v>
      </c>
      <c r="Q35" s="2" t="s">
        <v>63</v>
      </c>
      <c r="R35" s="2" t="s">
        <v>62</v>
      </c>
      <c r="S35" s="2" t="s">
        <v>62</v>
      </c>
      <c r="T35" s="2" t="s">
        <v>90</v>
      </c>
      <c r="U35" s="2" t="s">
        <v>62</v>
      </c>
      <c r="V35" s="2" t="s">
        <v>75</v>
      </c>
      <c r="W35" s="2" t="s">
        <v>75</v>
      </c>
      <c r="X35" s="2" t="s">
        <v>75</v>
      </c>
      <c r="Y35" s="2" t="s">
        <v>66</v>
      </c>
      <c r="Z35" s="2" t="s">
        <v>64</v>
      </c>
      <c r="AA35" s="2" t="s">
        <v>64</v>
      </c>
      <c r="AB35" s="2" t="s">
        <v>64</v>
      </c>
      <c r="AC35" s="2" t="s">
        <v>65</v>
      </c>
      <c r="AD35" s="2" t="s">
        <v>65</v>
      </c>
      <c r="AE35" s="2" t="s">
        <v>64</v>
      </c>
      <c r="AF35" s="2" t="s">
        <v>64</v>
      </c>
      <c r="AG35" s="2" t="s">
        <v>65</v>
      </c>
      <c r="AH35" s="2" t="s">
        <v>63</v>
      </c>
      <c r="AI35" s="2" t="s">
        <v>63</v>
      </c>
      <c r="AJ35" s="2" t="s">
        <v>65</v>
      </c>
      <c r="AK35" s="2" t="s">
        <v>62</v>
      </c>
      <c r="AL35" s="2" t="s">
        <v>62</v>
      </c>
      <c r="AM35" s="2" t="s">
        <v>63</v>
      </c>
      <c r="AN35" s="2" t="s">
        <v>64</v>
      </c>
      <c r="AO35" s="2" t="s">
        <v>75</v>
      </c>
      <c r="AP35" s="2" t="s">
        <v>62</v>
      </c>
      <c r="AQ35" s="2" t="s">
        <v>64</v>
      </c>
      <c r="AR35" s="2" t="s">
        <v>75</v>
      </c>
      <c r="AS35" s="2" t="s">
        <v>62</v>
      </c>
      <c r="AT35" s="2" t="s">
        <v>62</v>
      </c>
      <c r="AU35" s="2" t="s">
        <v>62</v>
      </c>
      <c r="AV35" s="2" t="s">
        <v>64</v>
      </c>
      <c r="AW35" s="2" t="s">
        <v>90</v>
      </c>
      <c r="AX35" s="2" t="s">
        <v>62</v>
      </c>
      <c r="AY35" s="2" t="s">
        <v>75</v>
      </c>
      <c r="AZ35" s="2" t="s">
        <v>62</v>
      </c>
      <c r="BA35" s="2" t="s">
        <v>67</v>
      </c>
    </row>
    <row r="36" customFormat="false" ht="15" hidden="false" customHeight="false" outlineLevel="0" collapsed="false">
      <c r="A36" s="2" t="s">
        <v>164</v>
      </c>
      <c r="B36" s="2" t="s">
        <v>70</v>
      </c>
      <c r="C36" s="2" t="s">
        <v>58</v>
      </c>
      <c r="D36" s="2" t="s">
        <v>59</v>
      </c>
      <c r="E36" s="2" t="s">
        <v>60</v>
      </c>
      <c r="F36" s="2" t="s">
        <v>80</v>
      </c>
      <c r="G36" s="2" t="s">
        <v>62</v>
      </c>
      <c r="H36" s="2" t="s">
        <v>62</v>
      </c>
      <c r="I36" s="2" t="s">
        <v>75</v>
      </c>
      <c r="J36" s="2" t="s">
        <v>62</v>
      </c>
      <c r="K36" s="2" t="s">
        <v>90</v>
      </c>
      <c r="L36" s="2" t="s">
        <v>90</v>
      </c>
      <c r="M36" s="2" t="s">
        <v>75</v>
      </c>
      <c r="N36" s="2" t="s">
        <v>62</v>
      </c>
      <c r="O36" s="2" t="s">
        <v>62</v>
      </c>
      <c r="P36" s="2" t="s">
        <v>62</v>
      </c>
      <c r="Q36" s="2" t="s">
        <v>63</v>
      </c>
      <c r="R36" s="2" t="s">
        <v>90</v>
      </c>
      <c r="S36" s="2" t="s">
        <v>75</v>
      </c>
      <c r="T36" s="2" t="s">
        <v>62</v>
      </c>
      <c r="U36" s="2" t="s">
        <v>62</v>
      </c>
      <c r="V36" s="2" t="s">
        <v>62</v>
      </c>
      <c r="W36" s="2" t="s">
        <v>64</v>
      </c>
      <c r="X36" s="2" t="s">
        <v>62</v>
      </c>
      <c r="Y36" s="2" t="s">
        <v>64</v>
      </c>
      <c r="Z36" s="2" t="s">
        <v>64</v>
      </c>
      <c r="AA36" s="2" t="s">
        <v>64</v>
      </c>
      <c r="AB36" s="2" t="s">
        <v>63</v>
      </c>
      <c r="AC36" s="2" t="s">
        <v>64</v>
      </c>
      <c r="AD36" s="2" t="s">
        <v>75</v>
      </c>
      <c r="AE36" s="2" t="s">
        <v>64</v>
      </c>
      <c r="AF36" s="2" t="s">
        <v>63</v>
      </c>
      <c r="AG36" s="2" t="s">
        <v>65</v>
      </c>
      <c r="AH36" s="2" t="s">
        <v>63</v>
      </c>
      <c r="AI36" s="2" t="s">
        <v>64</v>
      </c>
      <c r="AJ36" s="2" t="s">
        <v>64</v>
      </c>
      <c r="AK36" s="2" t="s">
        <v>75</v>
      </c>
      <c r="AL36" s="2" t="s">
        <v>75</v>
      </c>
      <c r="AM36" s="2" t="s">
        <v>62</v>
      </c>
      <c r="AN36" s="2" t="s">
        <v>62</v>
      </c>
      <c r="AO36" s="2" t="s">
        <v>62</v>
      </c>
      <c r="AP36" s="2" t="s">
        <v>62</v>
      </c>
      <c r="AQ36" s="2" t="s">
        <v>63</v>
      </c>
      <c r="AR36" s="2" t="s">
        <v>90</v>
      </c>
      <c r="AS36" s="2" t="s">
        <v>62</v>
      </c>
      <c r="AT36" s="2" t="s">
        <v>90</v>
      </c>
      <c r="AU36" s="2" t="s">
        <v>75</v>
      </c>
      <c r="AV36" s="2" t="s">
        <v>63</v>
      </c>
      <c r="AW36" s="2" t="s">
        <v>62</v>
      </c>
      <c r="AX36" s="2" t="s">
        <v>62</v>
      </c>
      <c r="AY36" s="2" t="s">
        <v>62</v>
      </c>
      <c r="AZ36" s="2" t="s">
        <v>63</v>
      </c>
      <c r="BA36" s="2" t="s">
        <v>67</v>
      </c>
      <c r="BB36" s="2" t="s">
        <v>165</v>
      </c>
      <c r="BC36" s="2" t="s">
        <v>166</v>
      </c>
      <c r="BD36" s="2" t="s">
        <v>167</v>
      </c>
    </row>
    <row r="37" customFormat="false" ht="15" hidden="false" customHeight="false" outlineLevel="0" collapsed="false">
      <c r="A37" s="2" t="s">
        <v>168</v>
      </c>
      <c r="B37" s="2" t="s">
        <v>57</v>
      </c>
      <c r="C37" s="2" t="s">
        <v>71</v>
      </c>
      <c r="D37" s="2" t="s">
        <v>59</v>
      </c>
      <c r="E37" s="2" t="s">
        <v>73</v>
      </c>
      <c r="F37" s="2" t="s">
        <v>115</v>
      </c>
      <c r="G37" s="2" t="s">
        <v>64</v>
      </c>
      <c r="H37" s="2" t="s">
        <v>64</v>
      </c>
      <c r="I37" s="2" t="s">
        <v>64</v>
      </c>
      <c r="J37" s="2" t="s">
        <v>66</v>
      </c>
      <c r="K37" s="2" t="s">
        <v>64</v>
      </c>
      <c r="L37" s="2" t="s">
        <v>64</v>
      </c>
      <c r="M37" s="2" t="s">
        <v>64</v>
      </c>
      <c r="N37" s="2" t="s">
        <v>75</v>
      </c>
      <c r="O37" s="2" t="s">
        <v>62</v>
      </c>
      <c r="P37" s="2" t="s">
        <v>62</v>
      </c>
      <c r="Q37" s="2" t="s">
        <v>63</v>
      </c>
      <c r="R37" s="2" t="s">
        <v>64</v>
      </c>
      <c r="S37" s="2" t="s">
        <v>62</v>
      </c>
      <c r="T37" s="2" t="s">
        <v>62</v>
      </c>
      <c r="U37" s="2" t="s">
        <v>75</v>
      </c>
      <c r="V37" s="2" t="s">
        <v>75</v>
      </c>
      <c r="W37" s="2" t="s">
        <v>75</v>
      </c>
      <c r="X37" s="2" t="s">
        <v>62</v>
      </c>
      <c r="Y37" s="2" t="s">
        <v>66</v>
      </c>
      <c r="Z37" s="2" t="s">
        <v>63</v>
      </c>
      <c r="AA37" s="2" t="s">
        <v>64</v>
      </c>
      <c r="AB37" s="2" t="s">
        <v>64</v>
      </c>
      <c r="AC37" s="2" t="s">
        <v>64</v>
      </c>
      <c r="AD37" s="2" t="s">
        <v>65</v>
      </c>
      <c r="AE37" s="2" t="s">
        <v>63</v>
      </c>
      <c r="AF37" s="2" t="s">
        <v>64</v>
      </c>
      <c r="AG37" s="2" t="s">
        <v>65</v>
      </c>
      <c r="AH37" s="2" t="s">
        <v>65</v>
      </c>
      <c r="AI37" s="2" t="s">
        <v>63</v>
      </c>
      <c r="AJ37" s="2" t="s">
        <v>63</v>
      </c>
      <c r="AK37" s="2" t="s">
        <v>63</v>
      </c>
      <c r="AL37" s="2" t="s">
        <v>62</v>
      </c>
      <c r="AM37" s="2" t="s">
        <v>63</v>
      </c>
      <c r="AN37" s="2" t="s">
        <v>62</v>
      </c>
      <c r="AO37" s="2" t="s">
        <v>62</v>
      </c>
      <c r="AP37" s="2" t="s">
        <v>62</v>
      </c>
      <c r="AQ37" s="2" t="s">
        <v>62</v>
      </c>
      <c r="AR37" s="2" t="s">
        <v>62</v>
      </c>
      <c r="AS37" s="2" t="s">
        <v>62</v>
      </c>
      <c r="AT37" s="2" t="s">
        <v>62</v>
      </c>
      <c r="AU37" s="2" t="s">
        <v>63</v>
      </c>
      <c r="AV37" s="2" t="s">
        <v>63</v>
      </c>
      <c r="AW37" s="2" t="s">
        <v>64</v>
      </c>
      <c r="AX37" s="2" t="s">
        <v>62</v>
      </c>
      <c r="AY37" s="2" t="s">
        <v>75</v>
      </c>
      <c r="AZ37" s="2" t="s">
        <v>62</v>
      </c>
      <c r="BA37" s="2" t="s">
        <v>67</v>
      </c>
    </row>
    <row r="38" customFormat="false" ht="15" hidden="false" customHeight="false" outlineLevel="0" collapsed="false">
      <c r="A38" s="2" t="s">
        <v>169</v>
      </c>
      <c r="B38" s="2" t="s">
        <v>70</v>
      </c>
      <c r="C38" s="2" t="s">
        <v>58</v>
      </c>
      <c r="D38" s="2" t="s">
        <v>59</v>
      </c>
      <c r="E38" s="2" t="s">
        <v>60</v>
      </c>
      <c r="F38" s="2" t="s">
        <v>61</v>
      </c>
      <c r="G38" s="2" t="s">
        <v>64</v>
      </c>
      <c r="H38" s="2" t="s">
        <v>75</v>
      </c>
      <c r="I38" s="2" t="s">
        <v>75</v>
      </c>
      <c r="J38" s="2" t="s">
        <v>62</v>
      </c>
      <c r="K38" s="2" t="s">
        <v>75</v>
      </c>
      <c r="L38" s="2" t="s">
        <v>62</v>
      </c>
      <c r="M38" s="2" t="s">
        <v>62</v>
      </c>
      <c r="N38" s="2" t="s">
        <v>75</v>
      </c>
      <c r="O38" s="2" t="s">
        <v>75</v>
      </c>
      <c r="P38" s="2" t="s">
        <v>62</v>
      </c>
      <c r="Q38" s="2" t="s">
        <v>75</v>
      </c>
      <c r="R38" s="2" t="s">
        <v>75</v>
      </c>
      <c r="S38" s="2" t="s">
        <v>62</v>
      </c>
      <c r="T38" s="2" t="s">
        <v>62</v>
      </c>
      <c r="U38" s="2" t="s">
        <v>62</v>
      </c>
      <c r="V38" s="2" t="s">
        <v>62</v>
      </c>
      <c r="W38" s="2" t="s">
        <v>64</v>
      </c>
      <c r="X38" s="2" t="s">
        <v>62</v>
      </c>
      <c r="Y38" s="2" t="s">
        <v>63</v>
      </c>
      <c r="Z38" s="2" t="s">
        <v>64</v>
      </c>
      <c r="AA38" s="2" t="s">
        <v>64</v>
      </c>
      <c r="AB38" s="2" t="s">
        <v>63</v>
      </c>
      <c r="AC38" s="2" t="s">
        <v>63</v>
      </c>
      <c r="AD38" s="2" t="s">
        <v>65</v>
      </c>
      <c r="AE38" s="2" t="s">
        <v>65</v>
      </c>
      <c r="AF38" s="2" t="s">
        <v>66</v>
      </c>
      <c r="AG38" s="2" t="s">
        <v>64</v>
      </c>
      <c r="AH38" s="2" t="s">
        <v>64</v>
      </c>
      <c r="AI38" s="2" t="s">
        <v>64</v>
      </c>
      <c r="AJ38" s="2" t="s">
        <v>64</v>
      </c>
      <c r="AK38" s="2" t="s">
        <v>62</v>
      </c>
      <c r="AL38" s="2" t="s">
        <v>62</v>
      </c>
      <c r="AM38" s="2" t="s">
        <v>64</v>
      </c>
      <c r="AN38" s="2" t="s">
        <v>62</v>
      </c>
      <c r="AO38" s="2" t="s">
        <v>62</v>
      </c>
      <c r="AP38" s="2" t="s">
        <v>63</v>
      </c>
      <c r="AQ38" s="2" t="s">
        <v>64</v>
      </c>
      <c r="AR38" s="2" t="s">
        <v>75</v>
      </c>
      <c r="AS38" s="2" t="s">
        <v>75</v>
      </c>
      <c r="AT38" s="2" t="s">
        <v>62</v>
      </c>
      <c r="AU38" s="2" t="s">
        <v>62</v>
      </c>
      <c r="AV38" s="2" t="s">
        <v>63</v>
      </c>
      <c r="AW38" s="2" t="s">
        <v>62</v>
      </c>
      <c r="AX38" s="2" t="s">
        <v>62</v>
      </c>
      <c r="AY38" s="2" t="s">
        <v>62</v>
      </c>
      <c r="AZ38" s="2" t="s">
        <v>62</v>
      </c>
      <c r="BA38" s="2" t="s">
        <v>67</v>
      </c>
      <c r="BB38" s="2" t="s">
        <v>170</v>
      </c>
      <c r="BC38" s="2" t="s">
        <v>171</v>
      </c>
    </row>
    <row r="39" customFormat="false" ht="120.85" hidden="false" customHeight="false" outlineLevel="0" collapsed="false">
      <c r="A39" s="2" t="s">
        <v>172</v>
      </c>
      <c r="B39" s="2" t="s">
        <v>105</v>
      </c>
      <c r="C39" s="2" t="s">
        <v>58</v>
      </c>
      <c r="D39" s="2" t="s">
        <v>72</v>
      </c>
      <c r="E39" s="2" t="s">
        <v>73</v>
      </c>
      <c r="F39" s="2" t="s">
        <v>74</v>
      </c>
      <c r="G39" s="2" t="s">
        <v>75</v>
      </c>
      <c r="H39" s="2" t="s">
        <v>63</v>
      </c>
      <c r="I39" s="2" t="s">
        <v>62</v>
      </c>
      <c r="J39" s="2" t="s">
        <v>75</v>
      </c>
      <c r="K39" s="2" t="s">
        <v>63</v>
      </c>
      <c r="L39" s="2" t="s">
        <v>64</v>
      </c>
      <c r="M39" s="2" t="s">
        <v>64</v>
      </c>
      <c r="N39" s="2" t="s">
        <v>62</v>
      </c>
      <c r="O39" s="2" t="s">
        <v>75</v>
      </c>
      <c r="P39" s="2" t="s">
        <v>75</v>
      </c>
      <c r="Q39" s="2" t="s">
        <v>64</v>
      </c>
      <c r="R39" s="2" t="s">
        <v>66</v>
      </c>
      <c r="S39" s="2" t="s">
        <v>62</v>
      </c>
      <c r="T39" s="2" t="s">
        <v>64</v>
      </c>
      <c r="U39" s="2" t="s">
        <v>62</v>
      </c>
      <c r="V39" s="2" t="s">
        <v>62</v>
      </c>
      <c r="W39" s="2" t="s">
        <v>63</v>
      </c>
      <c r="X39" s="2" t="s">
        <v>75</v>
      </c>
      <c r="Y39" s="2" t="s">
        <v>66</v>
      </c>
      <c r="Z39" s="2" t="s">
        <v>63</v>
      </c>
      <c r="AA39" s="2" t="s">
        <v>66</v>
      </c>
      <c r="AB39" s="53" t="s">
        <v>66</v>
      </c>
      <c r="AC39" s="2" t="s">
        <v>65</v>
      </c>
      <c r="AD39" s="2" t="s">
        <v>65</v>
      </c>
      <c r="AE39" s="2" t="s">
        <v>66</v>
      </c>
      <c r="AF39" s="2" t="s">
        <v>66</v>
      </c>
      <c r="AG39" s="2" t="s">
        <v>75</v>
      </c>
      <c r="AH39" s="2" t="s">
        <v>66</v>
      </c>
      <c r="AI39" s="2" t="s">
        <v>64</v>
      </c>
      <c r="AJ39" s="2" t="s">
        <v>64</v>
      </c>
      <c r="AK39" s="2" t="s">
        <v>64</v>
      </c>
      <c r="AL39" s="2" t="s">
        <v>63</v>
      </c>
      <c r="AM39" s="2" t="s">
        <v>62</v>
      </c>
      <c r="AN39" s="2" t="s">
        <v>62</v>
      </c>
      <c r="AO39" s="2" t="s">
        <v>75</v>
      </c>
      <c r="AP39" s="2" t="s">
        <v>75</v>
      </c>
      <c r="AQ39" s="2" t="s">
        <v>62</v>
      </c>
      <c r="AR39" s="2" t="s">
        <v>75</v>
      </c>
      <c r="AS39" s="2" t="s">
        <v>75</v>
      </c>
      <c r="AT39" s="2" t="s">
        <v>62</v>
      </c>
      <c r="AU39" s="2" t="s">
        <v>63</v>
      </c>
      <c r="AV39" s="2" t="s">
        <v>64</v>
      </c>
      <c r="AW39" s="2" t="s">
        <v>62</v>
      </c>
      <c r="AX39" s="2" t="s">
        <v>62</v>
      </c>
      <c r="AY39" s="2" t="s">
        <v>75</v>
      </c>
      <c r="AZ39" s="2" t="s">
        <v>75</v>
      </c>
      <c r="BA39" s="2" t="s">
        <v>67</v>
      </c>
      <c r="BB39" s="2" t="s">
        <v>173</v>
      </c>
      <c r="BC39" s="3" t="s">
        <v>174</v>
      </c>
      <c r="BD39" s="2" t="s">
        <v>175</v>
      </c>
    </row>
    <row r="40" customFormat="false" ht="15" hidden="false" customHeight="false" outlineLevel="0" collapsed="false">
      <c r="A40" s="2" t="s">
        <v>176</v>
      </c>
      <c r="B40" s="2" t="s">
        <v>138</v>
      </c>
      <c r="C40" s="2" t="s">
        <v>71</v>
      </c>
      <c r="D40" s="2" t="s">
        <v>72</v>
      </c>
      <c r="E40" s="2" t="s">
        <v>73</v>
      </c>
      <c r="F40" s="2" t="s">
        <v>96</v>
      </c>
      <c r="G40" s="2" t="s">
        <v>64</v>
      </c>
      <c r="H40" s="2" t="s">
        <v>66</v>
      </c>
      <c r="I40" s="2" t="s">
        <v>66</v>
      </c>
      <c r="J40" s="2" t="s">
        <v>63</v>
      </c>
      <c r="K40" s="2" t="s">
        <v>66</v>
      </c>
      <c r="L40" s="2" t="s">
        <v>64</v>
      </c>
      <c r="M40" s="2" t="s">
        <v>63</v>
      </c>
      <c r="N40" s="2" t="s">
        <v>62</v>
      </c>
      <c r="O40" s="2" t="s">
        <v>75</v>
      </c>
      <c r="P40" s="2" t="s">
        <v>62</v>
      </c>
      <c r="Q40" s="2" t="s">
        <v>63</v>
      </c>
      <c r="R40" s="2" t="s">
        <v>64</v>
      </c>
      <c r="S40" s="2" t="s">
        <v>62</v>
      </c>
      <c r="T40" s="2" t="s">
        <v>63</v>
      </c>
      <c r="U40" s="2" t="s">
        <v>75</v>
      </c>
      <c r="V40" s="2" t="s">
        <v>62</v>
      </c>
      <c r="W40" s="2" t="s">
        <v>62</v>
      </c>
      <c r="X40" s="2" t="s">
        <v>62</v>
      </c>
      <c r="Y40" s="2" t="s">
        <v>66</v>
      </c>
      <c r="Z40" s="2" t="s">
        <v>64</v>
      </c>
      <c r="AA40" s="2" t="s">
        <v>63</v>
      </c>
      <c r="AB40" s="53" t="s">
        <v>66</v>
      </c>
      <c r="AC40" s="2" t="s">
        <v>64</v>
      </c>
      <c r="AD40" s="2" t="s">
        <v>63</v>
      </c>
      <c r="AE40" s="2" t="s">
        <v>63</v>
      </c>
      <c r="AF40" s="2" t="s">
        <v>64</v>
      </c>
      <c r="AG40" s="2" t="s">
        <v>75</v>
      </c>
      <c r="AH40" s="2" t="s">
        <v>63</v>
      </c>
      <c r="AI40" s="2" t="s">
        <v>65</v>
      </c>
      <c r="AJ40" s="2" t="s">
        <v>64</v>
      </c>
      <c r="AK40" s="2" t="s">
        <v>64</v>
      </c>
      <c r="AL40" s="2" t="s">
        <v>62</v>
      </c>
      <c r="AM40" s="2" t="s">
        <v>62</v>
      </c>
      <c r="AN40" s="2" t="s">
        <v>62</v>
      </c>
      <c r="AO40" s="2" t="s">
        <v>75</v>
      </c>
      <c r="AP40" s="2" t="s">
        <v>75</v>
      </c>
      <c r="AQ40" s="2" t="s">
        <v>62</v>
      </c>
      <c r="AR40" s="2" t="s">
        <v>75</v>
      </c>
      <c r="AS40" s="2" t="s">
        <v>75</v>
      </c>
      <c r="AT40" s="2" t="s">
        <v>75</v>
      </c>
      <c r="AU40" s="2" t="s">
        <v>75</v>
      </c>
      <c r="AV40" s="2" t="s">
        <v>75</v>
      </c>
      <c r="AW40" s="2" t="s">
        <v>63</v>
      </c>
      <c r="AX40" s="2" t="s">
        <v>62</v>
      </c>
      <c r="AY40" s="2" t="s">
        <v>62</v>
      </c>
      <c r="AZ40" s="2" t="s">
        <v>75</v>
      </c>
      <c r="BA40" s="2" t="s">
        <v>67</v>
      </c>
    </row>
    <row r="41" customFormat="false" ht="180.55" hidden="false" customHeight="false" outlineLevel="0" collapsed="false">
      <c r="A41" s="2" t="s">
        <v>177</v>
      </c>
      <c r="B41" s="2" t="s">
        <v>99</v>
      </c>
      <c r="C41" s="2" t="s">
        <v>58</v>
      </c>
      <c r="D41" s="2" t="s">
        <v>59</v>
      </c>
      <c r="E41" s="2" t="s">
        <v>73</v>
      </c>
      <c r="F41" s="2" t="s">
        <v>80</v>
      </c>
      <c r="G41" s="2" t="s">
        <v>63</v>
      </c>
      <c r="H41" s="2" t="s">
        <v>64</v>
      </c>
      <c r="I41" s="2" t="s">
        <v>64</v>
      </c>
      <c r="J41" s="2" t="s">
        <v>62</v>
      </c>
      <c r="K41" s="2" t="s">
        <v>62</v>
      </c>
      <c r="L41" s="2" t="s">
        <v>63</v>
      </c>
      <c r="M41" s="2" t="s">
        <v>63</v>
      </c>
      <c r="N41" s="2" t="s">
        <v>62</v>
      </c>
      <c r="O41" s="2" t="s">
        <v>62</v>
      </c>
      <c r="P41" s="2" t="s">
        <v>62</v>
      </c>
      <c r="Q41" s="2" t="s">
        <v>64</v>
      </c>
      <c r="R41" s="2" t="s">
        <v>64</v>
      </c>
      <c r="S41" s="2" t="s">
        <v>75</v>
      </c>
      <c r="T41" s="2" t="s">
        <v>63</v>
      </c>
      <c r="U41" s="2" t="s">
        <v>62</v>
      </c>
      <c r="V41" s="2" t="s">
        <v>62</v>
      </c>
      <c r="W41" s="2" t="s">
        <v>64</v>
      </c>
      <c r="X41" s="2" t="s">
        <v>62</v>
      </c>
      <c r="Y41" s="2" t="s">
        <v>64</v>
      </c>
      <c r="Z41" s="2" t="s">
        <v>63</v>
      </c>
      <c r="AA41" s="2" t="s">
        <v>65</v>
      </c>
      <c r="AB41" s="2" t="s">
        <v>64</v>
      </c>
      <c r="AC41" s="2" t="s">
        <v>65</v>
      </c>
      <c r="AD41" s="2" t="s">
        <v>65</v>
      </c>
      <c r="AE41" s="2" t="s">
        <v>63</v>
      </c>
      <c r="AF41" s="2" t="s">
        <v>63</v>
      </c>
      <c r="AG41" s="2" t="s">
        <v>65</v>
      </c>
      <c r="AH41" s="2" t="s">
        <v>66</v>
      </c>
      <c r="AI41" s="2" t="s">
        <v>64</v>
      </c>
      <c r="AJ41" s="2" t="s">
        <v>66</v>
      </c>
      <c r="AK41" s="2" t="s">
        <v>62</v>
      </c>
      <c r="AL41" s="2" t="s">
        <v>62</v>
      </c>
      <c r="AM41" s="2" t="s">
        <v>62</v>
      </c>
      <c r="AN41" s="2" t="s">
        <v>64</v>
      </c>
      <c r="AO41" s="2" t="s">
        <v>62</v>
      </c>
      <c r="AP41" s="2" t="s">
        <v>63</v>
      </c>
      <c r="AQ41" s="2" t="s">
        <v>62</v>
      </c>
      <c r="AR41" s="2" t="s">
        <v>62</v>
      </c>
      <c r="AS41" s="2" t="s">
        <v>62</v>
      </c>
      <c r="AT41" s="2" t="s">
        <v>62</v>
      </c>
      <c r="AU41" s="2" t="s">
        <v>64</v>
      </c>
      <c r="AV41" s="2" t="s">
        <v>62</v>
      </c>
      <c r="AW41" s="2" t="s">
        <v>62</v>
      </c>
      <c r="AX41" s="2" t="s">
        <v>62</v>
      </c>
      <c r="AY41" s="2" t="s">
        <v>62</v>
      </c>
      <c r="AZ41" s="2" t="s">
        <v>62</v>
      </c>
      <c r="BA41" s="2" t="s">
        <v>67</v>
      </c>
      <c r="BB41" s="3" t="s">
        <v>178</v>
      </c>
      <c r="BC41" s="2" t="s">
        <v>179</v>
      </c>
    </row>
    <row r="42" customFormat="false" ht="15" hidden="false" customHeight="false" outlineLevel="0" collapsed="false">
      <c r="A42" s="2" t="s">
        <v>180</v>
      </c>
      <c r="F42" s="2" t="s">
        <v>87</v>
      </c>
      <c r="G42" s="2" t="s">
        <v>62</v>
      </c>
      <c r="H42" s="2" t="s">
        <v>64</v>
      </c>
      <c r="I42" s="2" t="s">
        <v>64</v>
      </c>
      <c r="J42" s="2" t="s">
        <v>64</v>
      </c>
      <c r="K42" s="2" t="s">
        <v>66</v>
      </c>
      <c r="L42" s="2" t="s">
        <v>64</v>
      </c>
      <c r="M42" s="2" t="s">
        <v>66</v>
      </c>
      <c r="N42" s="2" t="s">
        <v>75</v>
      </c>
      <c r="O42" s="2" t="s">
        <v>75</v>
      </c>
      <c r="P42" s="2" t="s">
        <v>62</v>
      </c>
      <c r="Q42" s="2" t="s">
        <v>62</v>
      </c>
      <c r="R42" s="2" t="s">
        <v>64</v>
      </c>
      <c r="S42" s="2" t="s">
        <v>62</v>
      </c>
      <c r="T42" s="2" t="s">
        <v>62</v>
      </c>
      <c r="U42" s="2" t="s">
        <v>62</v>
      </c>
      <c r="V42" s="2" t="s">
        <v>62</v>
      </c>
      <c r="W42" s="2" t="s">
        <v>75</v>
      </c>
      <c r="X42" s="2" t="s">
        <v>75</v>
      </c>
      <c r="Y42" s="2" t="s">
        <v>66</v>
      </c>
      <c r="Z42" s="2" t="s">
        <v>64</v>
      </c>
      <c r="AA42" s="2" t="s">
        <v>65</v>
      </c>
      <c r="AB42" s="53" t="s">
        <v>66</v>
      </c>
      <c r="AC42" s="2" t="s">
        <v>64</v>
      </c>
      <c r="AD42" s="2" t="s">
        <v>65</v>
      </c>
      <c r="AE42" s="2" t="s">
        <v>75</v>
      </c>
      <c r="AF42" s="2" t="s">
        <v>66</v>
      </c>
      <c r="AG42" s="2" t="s">
        <v>65</v>
      </c>
      <c r="AH42" s="2" t="s">
        <v>66</v>
      </c>
      <c r="AI42" s="2" t="s">
        <v>65</v>
      </c>
      <c r="AJ42" s="2" t="s">
        <v>75</v>
      </c>
      <c r="AK42" s="2" t="s">
        <v>62</v>
      </c>
      <c r="AL42" s="2" t="s">
        <v>75</v>
      </c>
      <c r="AM42" s="2" t="s">
        <v>75</v>
      </c>
      <c r="AN42" s="2" t="s">
        <v>75</v>
      </c>
      <c r="AO42" s="2" t="s">
        <v>75</v>
      </c>
      <c r="AP42" s="2" t="s">
        <v>62</v>
      </c>
      <c r="AQ42" s="2" t="s">
        <v>64</v>
      </c>
      <c r="AR42" s="2" t="s">
        <v>75</v>
      </c>
      <c r="AS42" s="2" t="s">
        <v>75</v>
      </c>
      <c r="AT42" s="2" t="s">
        <v>75</v>
      </c>
      <c r="AU42" s="2" t="s">
        <v>63</v>
      </c>
      <c r="AV42" s="2" t="s">
        <v>64</v>
      </c>
      <c r="AW42" s="2" t="s">
        <v>75</v>
      </c>
      <c r="AX42" s="2" t="s">
        <v>75</v>
      </c>
      <c r="AY42" s="2" t="s">
        <v>75</v>
      </c>
      <c r="AZ42" s="2" t="s">
        <v>62</v>
      </c>
      <c r="BA42" s="2" t="s">
        <v>67</v>
      </c>
      <c r="BC42" s="2" t="s">
        <v>181</v>
      </c>
    </row>
    <row r="43" customFormat="false" ht="15" hidden="false" customHeight="false" outlineLevel="0" collapsed="false">
      <c r="A43" s="2" t="s">
        <v>182</v>
      </c>
      <c r="B43" s="2" t="s">
        <v>105</v>
      </c>
      <c r="C43" s="2" t="s">
        <v>71</v>
      </c>
      <c r="D43" s="2" t="s">
        <v>72</v>
      </c>
      <c r="E43" s="2" t="s">
        <v>73</v>
      </c>
      <c r="F43" s="2" t="s">
        <v>83</v>
      </c>
      <c r="G43" s="2" t="s">
        <v>62</v>
      </c>
      <c r="H43" s="2" t="s">
        <v>64</v>
      </c>
      <c r="I43" s="2" t="s">
        <v>64</v>
      </c>
      <c r="J43" s="2" t="s">
        <v>63</v>
      </c>
      <c r="K43" s="2" t="s">
        <v>63</v>
      </c>
      <c r="L43" s="2" t="s">
        <v>62</v>
      </c>
      <c r="M43" s="2" t="s">
        <v>64</v>
      </c>
      <c r="N43" s="2" t="s">
        <v>62</v>
      </c>
      <c r="O43" s="2" t="s">
        <v>62</v>
      </c>
      <c r="P43" s="2" t="s">
        <v>62</v>
      </c>
      <c r="Q43" s="2" t="s">
        <v>75</v>
      </c>
      <c r="R43" s="2" t="s">
        <v>66</v>
      </c>
      <c r="S43" s="2" t="s">
        <v>62</v>
      </c>
      <c r="T43" s="2" t="s">
        <v>63</v>
      </c>
      <c r="U43" s="2" t="s">
        <v>62</v>
      </c>
      <c r="V43" s="2" t="s">
        <v>62</v>
      </c>
      <c r="W43" s="2" t="s">
        <v>63</v>
      </c>
      <c r="X43" s="2" t="s">
        <v>62</v>
      </c>
      <c r="Y43" s="2" t="s">
        <v>66</v>
      </c>
      <c r="Z43" s="2" t="s">
        <v>64</v>
      </c>
      <c r="AA43" s="2" t="s">
        <v>64</v>
      </c>
      <c r="AB43" s="53" t="s">
        <v>66</v>
      </c>
      <c r="AC43" s="2" t="s">
        <v>63</v>
      </c>
      <c r="AD43" s="2" t="s">
        <v>63</v>
      </c>
      <c r="AE43" s="2" t="s">
        <v>65</v>
      </c>
      <c r="AF43" s="2" t="s">
        <v>64</v>
      </c>
      <c r="AG43" s="2" t="s">
        <v>65</v>
      </c>
      <c r="AH43" s="2" t="s">
        <v>63</v>
      </c>
      <c r="AI43" s="2" t="s">
        <v>65</v>
      </c>
      <c r="AJ43" s="2" t="s">
        <v>65</v>
      </c>
      <c r="AK43" s="2" t="s">
        <v>62</v>
      </c>
      <c r="AL43" s="2" t="s">
        <v>62</v>
      </c>
      <c r="AM43" s="2" t="s">
        <v>63</v>
      </c>
      <c r="AN43" s="2" t="s">
        <v>63</v>
      </c>
      <c r="AO43" s="2" t="s">
        <v>62</v>
      </c>
      <c r="AP43" s="2" t="s">
        <v>90</v>
      </c>
      <c r="AQ43" s="2" t="s">
        <v>64</v>
      </c>
      <c r="AR43" s="2" t="s">
        <v>62</v>
      </c>
      <c r="AS43" s="2" t="s">
        <v>63</v>
      </c>
      <c r="AT43" s="2" t="s">
        <v>63</v>
      </c>
      <c r="AU43" s="2" t="s">
        <v>63</v>
      </c>
      <c r="AV43" s="2" t="s">
        <v>90</v>
      </c>
      <c r="AW43" s="2" t="s">
        <v>64</v>
      </c>
      <c r="AX43" s="2" t="s">
        <v>63</v>
      </c>
      <c r="AY43" s="2" t="s">
        <v>62</v>
      </c>
      <c r="AZ43" s="2" t="s">
        <v>75</v>
      </c>
      <c r="BA43" s="2" t="s">
        <v>67</v>
      </c>
    </row>
    <row r="44" customFormat="false" ht="15" hidden="false" customHeight="false" outlineLevel="0" collapsed="false">
      <c r="A44" s="2" t="s">
        <v>183</v>
      </c>
      <c r="B44" s="2" t="s">
        <v>95</v>
      </c>
      <c r="C44" s="2" t="s">
        <v>58</v>
      </c>
      <c r="D44" s="2" t="s">
        <v>59</v>
      </c>
      <c r="E44" s="2" t="s">
        <v>110</v>
      </c>
      <c r="F44" s="2" t="s">
        <v>61</v>
      </c>
      <c r="G44" s="2" t="s">
        <v>63</v>
      </c>
      <c r="H44" s="2" t="s">
        <v>62</v>
      </c>
      <c r="I44" s="2" t="s">
        <v>62</v>
      </c>
      <c r="J44" s="2" t="s">
        <v>75</v>
      </c>
      <c r="K44" s="2" t="s">
        <v>75</v>
      </c>
      <c r="L44" s="2" t="s">
        <v>64</v>
      </c>
      <c r="M44" s="2" t="s">
        <v>62</v>
      </c>
      <c r="N44" s="2" t="s">
        <v>75</v>
      </c>
      <c r="O44" s="2" t="s">
        <v>63</v>
      </c>
      <c r="P44" s="2" t="s">
        <v>62</v>
      </c>
      <c r="Q44" s="2" t="s">
        <v>66</v>
      </c>
      <c r="R44" s="2" t="s">
        <v>63</v>
      </c>
      <c r="S44" s="2" t="s">
        <v>62</v>
      </c>
      <c r="T44" s="2" t="s">
        <v>63</v>
      </c>
      <c r="U44" s="2" t="s">
        <v>62</v>
      </c>
      <c r="V44" s="2" t="s">
        <v>75</v>
      </c>
      <c r="W44" s="2" t="s">
        <v>62</v>
      </c>
      <c r="X44" s="2" t="s">
        <v>62</v>
      </c>
      <c r="Y44" s="2" t="s">
        <v>64</v>
      </c>
      <c r="Z44" s="2" t="s">
        <v>66</v>
      </c>
      <c r="AA44" s="2" t="s">
        <v>75</v>
      </c>
      <c r="AB44" s="2" t="s">
        <v>64</v>
      </c>
      <c r="AC44" s="2" t="s">
        <v>66</v>
      </c>
      <c r="AD44" s="2" t="s">
        <v>75</v>
      </c>
      <c r="AE44" s="2" t="s">
        <v>66</v>
      </c>
      <c r="AF44" s="2" t="s">
        <v>63</v>
      </c>
      <c r="AG44" s="2" t="s">
        <v>75</v>
      </c>
      <c r="AH44" s="2" t="s">
        <v>75</v>
      </c>
      <c r="AI44" s="2" t="s">
        <v>63</v>
      </c>
      <c r="AJ44" s="2" t="s">
        <v>66</v>
      </c>
      <c r="AK44" s="2" t="s">
        <v>62</v>
      </c>
      <c r="AL44" s="2" t="s">
        <v>75</v>
      </c>
      <c r="AM44" s="2" t="s">
        <v>62</v>
      </c>
      <c r="AN44" s="2" t="s">
        <v>62</v>
      </c>
      <c r="AO44" s="2" t="s">
        <v>75</v>
      </c>
      <c r="AP44" s="2" t="s">
        <v>75</v>
      </c>
      <c r="AQ44" s="2" t="s">
        <v>62</v>
      </c>
      <c r="AR44" s="2" t="s">
        <v>75</v>
      </c>
      <c r="AS44" s="2" t="s">
        <v>75</v>
      </c>
      <c r="AT44" s="2" t="s">
        <v>75</v>
      </c>
      <c r="AU44" s="2" t="s">
        <v>63</v>
      </c>
      <c r="AV44" s="2" t="s">
        <v>62</v>
      </c>
      <c r="AW44" s="2" t="s">
        <v>62</v>
      </c>
      <c r="AX44" s="2" t="s">
        <v>62</v>
      </c>
      <c r="AY44" s="2" t="s">
        <v>62</v>
      </c>
      <c r="AZ44" s="2" t="s">
        <v>62</v>
      </c>
      <c r="BA44" s="2" t="s">
        <v>67</v>
      </c>
    </row>
    <row r="45" customFormat="false" ht="120.85" hidden="false" customHeight="false" outlineLevel="0" collapsed="false">
      <c r="A45" s="2" t="s">
        <v>184</v>
      </c>
      <c r="B45" s="2" t="s">
        <v>149</v>
      </c>
      <c r="C45" s="2" t="s">
        <v>71</v>
      </c>
      <c r="D45" s="2" t="s">
        <v>72</v>
      </c>
      <c r="E45" s="2" t="s">
        <v>73</v>
      </c>
      <c r="F45" s="2" t="s">
        <v>115</v>
      </c>
      <c r="G45" s="2" t="s">
        <v>64</v>
      </c>
      <c r="H45" s="2" t="s">
        <v>66</v>
      </c>
      <c r="I45" s="2" t="s">
        <v>63</v>
      </c>
      <c r="J45" s="2" t="s">
        <v>64</v>
      </c>
      <c r="K45" s="2" t="s">
        <v>66</v>
      </c>
      <c r="L45" s="2" t="s">
        <v>62</v>
      </c>
      <c r="M45" s="2" t="s">
        <v>64</v>
      </c>
      <c r="N45" s="2" t="s">
        <v>75</v>
      </c>
      <c r="O45" s="2" t="s">
        <v>75</v>
      </c>
      <c r="P45" s="2" t="s">
        <v>62</v>
      </c>
      <c r="Q45" s="2" t="s">
        <v>75</v>
      </c>
      <c r="R45" s="2" t="s">
        <v>63</v>
      </c>
      <c r="S45" s="2" t="s">
        <v>75</v>
      </c>
      <c r="T45" s="2" t="s">
        <v>75</v>
      </c>
      <c r="U45" s="2" t="s">
        <v>75</v>
      </c>
      <c r="V45" s="2" t="s">
        <v>75</v>
      </c>
      <c r="W45" s="2" t="s">
        <v>66</v>
      </c>
      <c r="X45" s="2" t="s">
        <v>62</v>
      </c>
      <c r="Y45" s="2" t="s">
        <v>66</v>
      </c>
      <c r="Z45" s="2" t="s">
        <v>64</v>
      </c>
      <c r="AA45" s="2" t="s">
        <v>66</v>
      </c>
      <c r="AB45" s="2" t="s">
        <v>63</v>
      </c>
      <c r="AC45" s="2" t="s">
        <v>66</v>
      </c>
      <c r="AD45" s="2" t="s">
        <v>63</v>
      </c>
      <c r="AE45" s="2" t="s">
        <v>63</v>
      </c>
      <c r="AF45" s="2" t="s">
        <v>66</v>
      </c>
      <c r="AG45" s="2" t="s">
        <v>65</v>
      </c>
      <c r="AH45" s="2" t="s">
        <v>65</v>
      </c>
      <c r="AI45" s="2" t="s">
        <v>65</v>
      </c>
      <c r="AJ45" s="2" t="s">
        <v>66</v>
      </c>
      <c r="AK45" s="2" t="s">
        <v>66</v>
      </c>
      <c r="AL45" s="2" t="s">
        <v>62</v>
      </c>
      <c r="AM45" s="2" t="s">
        <v>75</v>
      </c>
      <c r="AN45" s="2" t="s">
        <v>75</v>
      </c>
      <c r="AO45" s="2" t="s">
        <v>75</v>
      </c>
      <c r="AP45" s="2" t="s">
        <v>75</v>
      </c>
      <c r="AQ45" s="2" t="s">
        <v>90</v>
      </c>
      <c r="AR45" s="2" t="s">
        <v>75</v>
      </c>
      <c r="AS45" s="2" t="s">
        <v>75</v>
      </c>
      <c r="AT45" s="2" t="s">
        <v>75</v>
      </c>
      <c r="AU45" s="2" t="s">
        <v>62</v>
      </c>
      <c r="AV45" s="2" t="s">
        <v>63</v>
      </c>
      <c r="AW45" s="2" t="s">
        <v>66</v>
      </c>
      <c r="AX45" s="2" t="s">
        <v>63</v>
      </c>
      <c r="AY45" s="2" t="s">
        <v>75</v>
      </c>
      <c r="AZ45" s="2" t="s">
        <v>75</v>
      </c>
      <c r="BA45" s="2" t="s">
        <v>67</v>
      </c>
      <c r="BB45" s="3" t="s">
        <v>185</v>
      </c>
      <c r="BC45" s="3" t="s">
        <v>186</v>
      </c>
    </row>
    <row r="46" customFormat="false" ht="15" hidden="false" customHeight="false" outlineLevel="0" collapsed="false">
      <c r="A46" s="2" t="s">
        <v>187</v>
      </c>
      <c r="B46" s="2" t="s">
        <v>89</v>
      </c>
      <c r="C46" s="2" t="s">
        <v>58</v>
      </c>
      <c r="D46" s="2" t="s">
        <v>59</v>
      </c>
      <c r="E46" s="2" t="s">
        <v>188</v>
      </c>
      <c r="F46" s="2" t="s">
        <v>115</v>
      </c>
      <c r="G46" s="2" t="s">
        <v>66</v>
      </c>
      <c r="H46" s="2" t="s">
        <v>64</v>
      </c>
      <c r="I46" s="2" t="s">
        <v>63</v>
      </c>
      <c r="J46" s="2" t="s">
        <v>62</v>
      </c>
      <c r="K46" s="2" t="s">
        <v>63</v>
      </c>
      <c r="L46" s="2" t="s">
        <v>62</v>
      </c>
      <c r="M46" s="2" t="s">
        <v>64</v>
      </c>
      <c r="N46" s="2" t="s">
        <v>62</v>
      </c>
      <c r="O46" s="2" t="s">
        <v>62</v>
      </c>
      <c r="P46" s="2" t="s">
        <v>62</v>
      </c>
      <c r="Q46" s="2" t="s">
        <v>62</v>
      </c>
      <c r="R46" s="2" t="s">
        <v>62</v>
      </c>
      <c r="S46" s="2" t="s">
        <v>62</v>
      </c>
      <c r="T46" s="2" t="s">
        <v>75</v>
      </c>
      <c r="U46" s="2" t="s">
        <v>75</v>
      </c>
      <c r="V46" s="2" t="s">
        <v>75</v>
      </c>
      <c r="W46" s="2" t="s">
        <v>62</v>
      </c>
      <c r="X46" s="2" t="s">
        <v>62</v>
      </c>
      <c r="Y46" s="2" t="s">
        <v>66</v>
      </c>
      <c r="Z46" s="2" t="s">
        <v>64</v>
      </c>
      <c r="AA46" s="2" t="s">
        <v>64</v>
      </c>
      <c r="AB46" s="2" t="s">
        <v>64</v>
      </c>
      <c r="AC46" s="2" t="s">
        <v>63</v>
      </c>
      <c r="AD46" s="2" t="s">
        <v>65</v>
      </c>
      <c r="AE46" s="2" t="s">
        <v>64</v>
      </c>
      <c r="AF46" s="2" t="s">
        <v>64</v>
      </c>
      <c r="AG46" s="2" t="s">
        <v>75</v>
      </c>
      <c r="AH46" s="2" t="s">
        <v>63</v>
      </c>
      <c r="AI46" s="2" t="s">
        <v>65</v>
      </c>
      <c r="AJ46" s="2" t="s">
        <v>64</v>
      </c>
      <c r="AK46" s="2" t="s">
        <v>62</v>
      </c>
      <c r="AL46" s="2" t="s">
        <v>75</v>
      </c>
      <c r="AM46" s="2" t="s">
        <v>63</v>
      </c>
      <c r="AN46" s="2" t="s">
        <v>62</v>
      </c>
      <c r="AO46" s="2" t="s">
        <v>62</v>
      </c>
      <c r="AP46" s="2" t="s">
        <v>62</v>
      </c>
      <c r="AQ46" s="2" t="s">
        <v>62</v>
      </c>
      <c r="AR46" s="2" t="s">
        <v>75</v>
      </c>
      <c r="AS46" s="2" t="s">
        <v>62</v>
      </c>
      <c r="AT46" s="2" t="s">
        <v>75</v>
      </c>
      <c r="AU46" s="2" t="s">
        <v>63</v>
      </c>
      <c r="AV46" s="2" t="s">
        <v>63</v>
      </c>
      <c r="AW46" s="2" t="s">
        <v>64</v>
      </c>
      <c r="AX46" s="2" t="s">
        <v>62</v>
      </c>
      <c r="AY46" s="2" t="s">
        <v>75</v>
      </c>
      <c r="AZ46" s="2" t="s">
        <v>75</v>
      </c>
      <c r="BA46" s="2" t="s">
        <v>67</v>
      </c>
    </row>
    <row r="47" customFormat="false" ht="15" hidden="false" customHeight="false" outlineLevel="0" collapsed="false">
      <c r="A47" s="2" t="s">
        <v>189</v>
      </c>
      <c r="B47" s="2" t="s">
        <v>129</v>
      </c>
      <c r="C47" s="2" t="s">
        <v>71</v>
      </c>
      <c r="D47" s="2" t="s">
        <v>59</v>
      </c>
      <c r="E47" s="2" t="s">
        <v>73</v>
      </c>
      <c r="F47" s="2" t="s">
        <v>61</v>
      </c>
      <c r="G47" s="2" t="s">
        <v>64</v>
      </c>
      <c r="H47" s="2" t="s">
        <v>64</v>
      </c>
      <c r="I47" s="2" t="s">
        <v>62</v>
      </c>
      <c r="J47" s="2" t="s">
        <v>62</v>
      </c>
      <c r="K47" s="2" t="s">
        <v>62</v>
      </c>
      <c r="L47" s="2" t="s">
        <v>63</v>
      </c>
      <c r="M47" s="2" t="s">
        <v>63</v>
      </c>
      <c r="N47" s="2" t="s">
        <v>62</v>
      </c>
      <c r="O47" s="2" t="s">
        <v>75</v>
      </c>
      <c r="P47" s="2" t="s">
        <v>75</v>
      </c>
      <c r="Q47" s="2" t="s">
        <v>66</v>
      </c>
      <c r="R47" s="2" t="s">
        <v>62</v>
      </c>
      <c r="S47" s="2" t="s">
        <v>75</v>
      </c>
      <c r="T47" s="2" t="s">
        <v>64</v>
      </c>
      <c r="U47" s="2" t="s">
        <v>75</v>
      </c>
      <c r="V47" s="2" t="s">
        <v>75</v>
      </c>
      <c r="W47" s="2" t="s">
        <v>64</v>
      </c>
      <c r="X47" s="2" t="s">
        <v>62</v>
      </c>
      <c r="Y47" s="2" t="s">
        <v>66</v>
      </c>
      <c r="Z47" s="2" t="s">
        <v>63</v>
      </c>
      <c r="AA47" s="2" t="s">
        <v>66</v>
      </c>
      <c r="AB47" s="2" t="s">
        <v>63</v>
      </c>
      <c r="AC47" s="2" t="s">
        <v>65</v>
      </c>
      <c r="AD47" s="2" t="s">
        <v>75</v>
      </c>
      <c r="AE47" s="2" t="s">
        <v>64</v>
      </c>
      <c r="AF47" s="2" t="s">
        <v>64</v>
      </c>
      <c r="AG47" s="2" t="s">
        <v>64</v>
      </c>
      <c r="AH47" s="2" t="s">
        <v>66</v>
      </c>
      <c r="AI47" s="2" t="s">
        <v>66</v>
      </c>
      <c r="AJ47" s="2" t="s">
        <v>66</v>
      </c>
      <c r="AK47" s="2" t="s">
        <v>63</v>
      </c>
      <c r="AL47" s="2" t="s">
        <v>62</v>
      </c>
      <c r="AM47" s="2" t="s">
        <v>62</v>
      </c>
      <c r="AN47" s="2" t="s">
        <v>63</v>
      </c>
      <c r="AO47" s="2" t="s">
        <v>62</v>
      </c>
      <c r="AP47" s="2" t="s">
        <v>62</v>
      </c>
      <c r="AQ47" s="2" t="s">
        <v>75</v>
      </c>
      <c r="AR47" s="2" t="s">
        <v>62</v>
      </c>
      <c r="AS47" s="2" t="s">
        <v>62</v>
      </c>
      <c r="AT47" s="2" t="s">
        <v>75</v>
      </c>
      <c r="AU47" s="2" t="s">
        <v>75</v>
      </c>
      <c r="AV47" s="2" t="s">
        <v>64</v>
      </c>
      <c r="AW47" s="2" t="s">
        <v>62</v>
      </c>
      <c r="AX47" s="2" t="s">
        <v>75</v>
      </c>
      <c r="AY47" s="2" t="s">
        <v>75</v>
      </c>
      <c r="AZ47" s="2" t="s">
        <v>62</v>
      </c>
      <c r="BA47" s="2" t="s">
        <v>67</v>
      </c>
      <c r="BB47" s="2" t="s">
        <v>190</v>
      </c>
    </row>
    <row r="48" customFormat="false" ht="15" hidden="false" customHeight="false" outlineLevel="0" collapsed="false">
      <c r="A48" s="2" t="s">
        <v>191</v>
      </c>
      <c r="B48" s="2" t="s">
        <v>70</v>
      </c>
      <c r="C48" s="2" t="s">
        <v>71</v>
      </c>
      <c r="D48" s="2" t="s">
        <v>72</v>
      </c>
      <c r="E48" s="2" t="s">
        <v>73</v>
      </c>
      <c r="F48" s="2" t="s">
        <v>139</v>
      </c>
      <c r="G48" s="2" t="s">
        <v>66</v>
      </c>
      <c r="H48" s="2" t="s">
        <v>64</v>
      </c>
      <c r="I48" s="2" t="s">
        <v>62</v>
      </c>
      <c r="J48" s="2" t="s">
        <v>66</v>
      </c>
      <c r="K48" s="2" t="s">
        <v>66</v>
      </c>
      <c r="L48" s="2" t="s">
        <v>66</v>
      </c>
      <c r="M48" s="2" t="s">
        <v>66</v>
      </c>
      <c r="N48" s="2" t="s">
        <v>64</v>
      </c>
      <c r="O48" s="2" t="s">
        <v>75</v>
      </c>
      <c r="P48" s="2" t="s">
        <v>75</v>
      </c>
      <c r="Q48" s="2" t="s">
        <v>66</v>
      </c>
      <c r="R48" s="2" t="s">
        <v>66</v>
      </c>
      <c r="S48" s="2" t="s">
        <v>64</v>
      </c>
      <c r="T48" s="2" t="s">
        <v>75</v>
      </c>
      <c r="U48" s="2" t="s">
        <v>63</v>
      </c>
      <c r="V48" s="2" t="s">
        <v>75</v>
      </c>
      <c r="W48" s="2" t="s">
        <v>75</v>
      </c>
      <c r="X48" s="2" t="s">
        <v>75</v>
      </c>
      <c r="Y48" s="2" t="s">
        <v>66</v>
      </c>
      <c r="Z48" s="2" t="s">
        <v>63</v>
      </c>
      <c r="AA48" s="2" t="s">
        <v>66</v>
      </c>
      <c r="AB48" s="2" t="s">
        <v>65</v>
      </c>
      <c r="AC48" s="2" t="s">
        <v>66</v>
      </c>
      <c r="AD48" s="2" t="s">
        <v>64</v>
      </c>
      <c r="AE48" s="2" t="s">
        <v>64</v>
      </c>
      <c r="AF48" s="2" t="s">
        <v>66</v>
      </c>
      <c r="AG48" s="2" t="s">
        <v>75</v>
      </c>
      <c r="AH48" s="2" t="s">
        <v>75</v>
      </c>
      <c r="AI48" s="2" t="s">
        <v>75</v>
      </c>
      <c r="AJ48" s="2" t="s">
        <v>75</v>
      </c>
      <c r="AK48" s="2" t="s">
        <v>75</v>
      </c>
      <c r="AL48" s="2" t="s">
        <v>64</v>
      </c>
      <c r="AM48" s="2" t="s">
        <v>62</v>
      </c>
      <c r="AN48" s="2" t="s">
        <v>62</v>
      </c>
      <c r="AO48" s="2" t="s">
        <v>75</v>
      </c>
      <c r="AP48" s="2" t="s">
        <v>62</v>
      </c>
      <c r="AQ48" s="2" t="s">
        <v>75</v>
      </c>
      <c r="AR48" s="2" t="s">
        <v>75</v>
      </c>
      <c r="AS48" s="2" t="s">
        <v>62</v>
      </c>
      <c r="AT48" s="2" t="s">
        <v>62</v>
      </c>
      <c r="AU48" s="2" t="s">
        <v>64</v>
      </c>
      <c r="AV48" s="2" t="s">
        <v>75</v>
      </c>
      <c r="AW48" s="2" t="s">
        <v>90</v>
      </c>
      <c r="AX48" s="2" t="s">
        <v>66</v>
      </c>
      <c r="AY48" s="2" t="s">
        <v>75</v>
      </c>
      <c r="AZ48" s="2" t="s">
        <v>75</v>
      </c>
      <c r="BA48" s="2" t="s">
        <v>67</v>
      </c>
      <c r="BB48" s="2" t="s">
        <v>192</v>
      </c>
      <c r="BC48" s="2" t="s">
        <v>166</v>
      </c>
      <c r="BD48" s="2" t="s">
        <v>166</v>
      </c>
    </row>
    <row r="49" customFormat="false" ht="15" hidden="false" customHeight="false" outlineLevel="0" collapsed="false">
      <c r="A49" s="2" t="s">
        <v>193</v>
      </c>
      <c r="B49" s="2" t="s">
        <v>89</v>
      </c>
      <c r="C49" s="2" t="s">
        <v>58</v>
      </c>
      <c r="D49" s="2" t="s">
        <v>59</v>
      </c>
      <c r="E49" s="2" t="s">
        <v>73</v>
      </c>
      <c r="F49" s="2" t="s">
        <v>87</v>
      </c>
      <c r="G49" s="2" t="s">
        <v>64</v>
      </c>
      <c r="H49" s="2" t="s">
        <v>62</v>
      </c>
      <c r="I49" s="2" t="s">
        <v>62</v>
      </c>
      <c r="J49" s="2" t="s">
        <v>64</v>
      </c>
      <c r="K49" s="2" t="s">
        <v>64</v>
      </c>
      <c r="L49" s="2" t="s">
        <v>62</v>
      </c>
      <c r="M49" s="2" t="s">
        <v>62</v>
      </c>
      <c r="N49" s="2" t="s">
        <v>75</v>
      </c>
      <c r="O49" s="2" t="s">
        <v>75</v>
      </c>
      <c r="P49" s="2" t="s">
        <v>75</v>
      </c>
      <c r="Q49" s="2" t="s">
        <v>64</v>
      </c>
      <c r="R49" s="2" t="s">
        <v>62</v>
      </c>
      <c r="S49" s="2" t="s">
        <v>75</v>
      </c>
      <c r="T49" s="2" t="s">
        <v>62</v>
      </c>
      <c r="U49" s="2" t="s">
        <v>75</v>
      </c>
      <c r="V49" s="2" t="s">
        <v>75</v>
      </c>
      <c r="W49" s="2" t="s">
        <v>64</v>
      </c>
      <c r="X49" s="2" t="s">
        <v>75</v>
      </c>
      <c r="Y49" s="2" t="s">
        <v>66</v>
      </c>
      <c r="Z49" s="2" t="s">
        <v>64</v>
      </c>
      <c r="AA49" s="2" t="s">
        <v>64</v>
      </c>
      <c r="AB49" s="53" t="s">
        <v>66</v>
      </c>
      <c r="AC49" s="2" t="s">
        <v>75</v>
      </c>
      <c r="AD49" s="2" t="s">
        <v>75</v>
      </c>
      <c r="AE49" s="2" t="s">
        <v>75</v>
      </c>
      <c r="AF49" s="2" t="s">
        <v>64</v>
      </c>
      <c r="AG49" s="2" t="s">
        <v>75</v>
      </c>
      <c r="AH49" s="2" t="s">
        <v>65</v>
      </c>
      <c r="AI49" s="2" t="s">
        <v>75</v>
      </c>
      <c r="AJ49" s="2" t="s">
        <v>75</v>
      </c>
      <c r="AK49" s="2" t="s">
        <v>62</v>
      </c>
      <c r="AL49" s="2" t="s">
        <v>75</v>
      </c>
      <c r="AM49" s="2" t="s">
        <v>66</v>
      </c>
      <c r="AN49" s="2" t="s">
        <v>75</v>
      </c>
      <c r="AO49" s="2" t="s">
        <v>75</v>
      </c>
      <c r="AP49" s="2" t="s">
        <v>75</v>
      </c>
      <c r="AQ49" s="2" t="s">
        <v>62</v>
      </c>
      <c r="AR49" s="2" t="s">
        <v>75</v>
      </c>
      <c r="AS49" s="2" t="s">
        <v>75</v>
      </c>
      <c r="AT49" s="2" t="s">
        <v>75</v>
      </c>
      <c r="AU49" s="2" t="s">
        <v>62</v>
      </c>
      <c r="AV49" s="2" t="s">
        <v>64</v>
      </c>
      <c r="AW49" s="2" t="s">
        <v>62</v>
      </c>
      <c r="AX49" s="2" t="s">
        <v>62</v>
      </c>
      <c r="AY49" s="2" t="s">
        <v>75</v>
      </c>
      <c r="AZ49" s="2" t="s">
        <v>75</v>
      </c>
      <c r="BA49" s="2" t="s">
        <v>67</v>
      </c>
      <c r="BD49" s="2" t="s">
        <v>194</v>
      </c>
    </row>
    <row r="50" customFormat="false" ht="15" hidden="false" customHeight="false" outlineLevel="0" collapsed="false">
      <c r="A50" s="2" t="s">
        <v>195</v>
      </c>
      <c r="B50" s="2" t="s">
        <v>105</v>
      </c>
      <c r="C50" s="2" t="s">
        <v>71</v>
      </c>
      <c r="D50" s="2" t="s">
        <v>59</v>
      </c>
      <c r="E50" s="2" t="s">
        <v>60</v>
      </c>
      <c r="F50" s="2" t="s">
        <v>74</v>
      </c>
      <c r="G50" s="2" t="s">
        <v>66</v>
      </c>
      <c r="H50" s="2" t="s">
        <v>64</v>
      </c>
      <c r="I50" s="2" t="s">
        <v>64</v>
      </c>
      <c r="J50" s="2" t="s">
        <v>64</v>
      </c>
      <c r="K50" s="2" t="s">
        <v>63</v>
      </c>
      <c r="L50" s="2" t="s">
        <v>66</v>
      </c>
      <c r="M50" s="2" t="s">
        <v>62</v>
      </c>
      <c r="N50" s="2" t="s">
        <v>62</v>
      </c>
      <c r="O50" s="2" t="s">
        <v>75</v>
      </c>
      <c r="P50" s="2" t="s">
        <v>62</v>
      </c>
      <c r="Q50" s="2" t="s">
        <v>62</v>
      </c>
      <c r="R50" s="2" t="s">
        <v>64</v>
      </c>
      <c r="S50" s="2" t="s">
        <v>63</v>
      </c>
      <c r="T50" s="2" t="s">
        <v>64</v>
      </c>
      <c r="U50" s="2" t="s">
        <v>62</v>
      </c>
      <c r="V50" s="2" t="s">
        <v>75</v>
      </c>
      <c r="W50" s="2" t="s">
        <v>63</v>
      </c>
      <c r="X50" s="2" t="s">
        <v>64</v>
      </c>
      <c r="Y50" s="2" t="s">
        <v>63</v>
      </c>
      <c r="Z50" s="2" t="s">
        <v>63</v>
      </c>
      <c r="AA50" s="2" t="s">
        <v>65</v>
      </c>
      <c r="AB50" s="2" t="s">
        <v>75</v>
      </c>
      <c r="AC50" s="2" t="s">
        <v>64</v>
      </c>
      <c r="AD50" s="2" t="s">
        <v>75</v>
      </c>
      <c r="AE50" s="2" t="s">
        <v>66</v>
      </c>
      <c r="AF50" s="2" t="s">
        <v>64</v>
      </c>
      <c r="AG50" s="2" t="s">
        <v>64</v>
      </c>
      <c r="AH50" s="2" t="s">
        <v>66</v>
      </c>
      <c r="AI50" s="2" t="s">
        <v>66</v>
      </c>
      <c r="AJ50" s="2" t="s">
        <v>64</v>
      </c>
      <c r="AK50" s="2" t="s">
        <v>62</v>
      </c>
      <c r="AL50" s="2" t="s">
        <v>62</v>
      </c>
      <c r="AM50" s="2" t="s">
        <v>62</v>
      </c>
      <c r="AN50" s="2" t="s">
        <v>62</v>
      </c>
      <c r="AO50" s="2" t="s">
        <v>62</v>
      </c>
      <c r="AP50" s="2" t="s">
        <v>62</v>
      </c>
      <c r="AQ50" s="2" t="s">
        <v>62</v>
      </c>
      <c r="AR50" s="2" t="s">
        <v>75</v>
      </c>
      <c r="AS50" s="2" t="s">
        <v>75</v>
      </c>
      <c r="AT50" s="2" t="s">
        <v>75</v>
      </c>
      <c r="AU50" s="2" t="s">
        <v>62</v>
      </c>
      <c r="AV50" s="2" t="s">
        <v>64</v>
      </c>
      <c r="AW50" s="2" t="s">
        <v>62</v>
      </c>
      <c r="AX50" s="2" t="s">
        <v>62</v>
      </c>
      <c r="AY50" s="2" t="s">
        <v>62</v>
      </c>
      <c r="AZ50" s="2" t="s">
        <v>63</v>
      </c>
      <c r="BA50" s="2" t="s">
        <v>67</v>
      </c>
    </row>
    <row r="51" customFormat="false" ht="15" hidden="false" customHeight="false" outlineLevel="0" collapsed="false">
      <c r="A51" s="2" t="s">
        <v>196</v>
      </c>
      <c r="F51" s="2" t="s">
        <v>87</v>
      </c>
      <c r="G51" s="2" t="s">
        <v>64</v>
      </c>
      <c r="H51" s="2" t="s">
        <v>63</v>
      </c>
      <c r="I51" s="2" t="s">
        <v>64</v>
      </c>
      <c r="J51" s="2" t="s">
        <v>64</v>
      </c>
      <c r="K51" s="2" t="s">
        <v>63</v>
      </c>
      <c r="L51" s="2" t="s">
        <v>64</v>
      </c>
      <c r="M51" s="2" t="s">
        <v>64</v>
      </c>
      <c r="N51" s="2" t="s">
        <v>62</v>
      </c>
      <c r="O51" s="2" t="s">
        <v>75</v>
      </c>
      <c r="P51" s="2" t="s">
        <v>75</v>
      </c>
      <c r="Q51" s="2" t="s">
        <v>64</v>
      </c>
      <c r="R51" s="2" t="s">
        <v>64</v>
      </c>
      <c r="S51" s="2" t="s">
        <v>62</v>
      </c>
      <c r="T51" s="2" t="s">
        <v>63</v>
      </c>
      <c r="U51" s="2" t="s">
        <v>62</v>
      </c>
      <c r="V51" s="2" t="s">
        <v>75</v>
      </c>
      <c r="W51" s="2" t="s">
        <v>75</v>
      </c>
      <c r="X51" s="2" t="s">
        <v>75</v>
      </c>
      <c r="Y51" s="2" t="s">
        <v>66</v>
      </c>
      <c r="Z51" s="2" t="s">
        <v>66</v>
      </c>
      <c r="AA51" s="2" t="s">
        <v>66</v>
      </c>
      <c r="AB51" s="53" t="s">
        <v>66</v>
      </c>
      <c r="AC51" s="2" t="s">
        <v>65</v>
      </c>
      <c r="AD51" s="2" t="s">
        <v>65</v>
      </c>
      <c r="AE51" s="2" t="s">
        <v>64</v>
      </c>
      <c r="AF51" s="2" t="s">
        <v>66</v>
      </c>
      <c r="AG51" s="2" t="s">
        <v>65</v>
      </c>
      <c r="AH51" s="2" t="s">
        <v>64</v>
      </c>
      <c r="AI51" s="2" t="s">
        <v>65</v>
      </c>
      <c r="AJ51" s="2" t="s">
        <v>64</v>
      </c>
      <c r="AK51" s="2" t="s">
        <v>62</v>
      </c>
      <c r="AL51" s="2" t="s">
        <v>62</v>
      </c>
      <c r="AM51" s="2" t="s">
        <v>63</v>
      </c>
      <c r="AN51" s="2" t="s">
        <v>62</v>
      </c>
      <c r="AO51" s="2" t="s">
        <v>62</v>
      </c>
      <c r="AP51" s="2" t="s">
        <v>62</v>
      </c>
      <c r="AQ51" s="2" t="s">
        <v>63</v>
      </c>
      <c r="AR51" s="2" t="s">
        <v>75</v>
      </c>
      <c r="AS51" s="2" t="s">
        <v>75</v>
      </c>
      <c r="AT51" s="2" t="s">
        <v>62</v>
      </c>
      <c r="AU51" s="2" t="s">
        <v>62</v>
      </c>
      <c r="AV51" s="2" t="s">
        <v>90</v>
      </c>
      <c r="AW51" s="2" t="s">
        <v>90</v>
      </c>
      <c r="AX51" s="2" t="s">
        <v>63</v>
      </c>
      <c r="AY51" s="2" t="s">
        <v>62</v>
      </c>
      <c r="AZ51" s="2" t="s">
        <v>75</v>
      </c>
      <c r="BA51" s="2" t="s">
        <v>67</v>
      </c>
    </row>
    <row r="52" customFormat="false" ht="15" hidden="false" customHeight="false" outlineLevel="0" collapsed="false">
      <c r="A52" s="2" t="s">
        <v>197</v>
      </c>
      <c r="B52" s="2" t="s">
        <v>105</v>
      </c>
      <c r="C52" s="2" t="s">
        <v>58</v>
      </c>
      <c r="D52" s="2" t="s">
        <v>72</v>
      </c>
      <c r="E52" s="2" t="s">
        <v>73</v>
      </c>
      <c r="F52" s="2" t="s">
        <v>198</v>
      </c>
      <c r="G52" s="2" t="s">
        <v>75</v>
      </c>
      <c r="H52" s="2" t="s">
        <v>75</v>
      </c>
      <c r="I52" s="2" t="s">
        <v>66</v>
      </c>
      <c r="J52" s="2" t="s">
        <v>75</v>
      </c>
      <c r="K52" s="2" t="s">
        <v>75</v>
      </c>
      <c r="L52" s="2" t="s">
        <v>62</v>
      </c>
      <c r="M52" s="2" t="s">
        <v>62</v>
      </c>
      <c r="N52" s="2" t="s">
        <v>75</v>
      </c>
      <c r="O52" s="2" t="s">
        <v>62</v>
      </c>
      <c r="P52" s="2" t="s">
        <v>64</v>
      </c>
      <c r="Q52" s="2" t="s">
        <v>64</v>
      </c>
      <c r="R52" s="2" t="s">
        <v>63</v>
      </c>
      <c r="S52" s="2" t="s">
        <v>62</v>
      </c>
      <c r="T52" s="2" t="s">
        <v>64</v>
      </c>
      <c r="U52" s="2" t="s">
        <v>64</v>
      </c>
      <c r="V52" s="2" t="s">
        <v>66</v>
      </c>
      <c r="W52" s="2" t="s">
        <v>64</v>
      </c>
      <c r="X52" s="2" t="s">
        <v>64</v>
      </c>
      <c r="Y52" s="2" t="s">
        <v>62</v>
      </c>
      <c r="Z52" s="2" t="s">
        <v>66</v>
      </c>
      <c r="AA52" s="2" t="s">
        <v>75</v>
      </c>
      <c r="AB52" s="53" t="s">
        <v>66</v>
      </c>
      <c r="AC52" s="2" t="s">
        <v>63</v>
      </c>
      <c r="AD52" s="2" t="s">
        <v>75</v>
      </c>
      <c r="AE52" s="2" t="s">
        <v>65</v>
      </c>
      <c r="AF52" s="2" t="s">
        <v>75</v>
      </c>
      <c r="AG52" s="2" t="s">
        <v>66</v>
      </c>
      <c r="AH52" s="2" t="s">
        <v>65</v>
      </c>
      <c r="AI52" s="2" t="s">
        <v>66</v>
      </c>
      <c r="AJ52" s="2" t="s">
        <v>66</v>
      </c>
      <c r="AK52" s="2" t="s">
        <v>64</v>
      </c>
      <c r="AL52" s="2" t="s">
        <v>62</v>
      </c>
      <c r="AM52" s="2" t="s">
        <v>64</v>
      </c>
      <c r="AN52" s="2" t="s">
        <v>63</v>
      </c>
      <c r="AO52" s="2" t="s">
        <v>62</v>
      </c>
      <c r="AP52" s="2" t="s">
        <v>62</v>
      </c>
      <c r="AQ52" s="2" t="s">
        <v>62</v>
      </c>
      <c r="AR52" s="2" t="s">
        <v>75</v>
      </c>
      <c r="AS52" s="2" t="s">
        <v>62</v>
      </c>
      <c r="AT52" s="2" t="s">
        <v>66</v>
      </c>
      <c r="AU52" s="2" t="s">
        <v>62</v>
      </c>
      <c r="AV52" s="2" t="s">
        <v>66</v>
      </c>
      <c r="AW52" s="2" t="s">
        <v>75</v>
      </c>
      <c r="AX52" s="2" t="s">
        <v>64</v>
      </c>
      <c r="AY52" s="2" t="s">
        <v>63</v>
      </c>
      <c r="AZ52" s="2" t="s">
        <v>64</v>
      </c>
      <c r="BA52" s="2" t="s">
        <v>166</v>
      </c>
      <c r="BB52" s="2" t="s">
        <v>199</v>
      </c>
      <c r="BC52" s="2" t="s">
        <v>199</v>
      </c>
    </row>
    <row r="53" customFormat="false" ht="15" hidden="false" customHeight="false" outlineLevel="0" collapsed="false">
      <c r="A53" s="2" t="s">
        <v>200</v>
      </c>
      <c r="B53" s="2" t="s">
        <v>99</v>
      </c>
      <c r="C53" s="2" t="s">
        <v>71</v>
      </c>
      <c r="D53" s="2" t="s">
        <v>59</v>
      </c>
      <c r="E53" s="2" t="s">
        <v>73</v>
      </c>
      <c r="F53" s="2" t="s">
        <v>115</v>
      </c>
      <c r="G53" s="2" t="s">
        <v>64</v>
      </c>
      <c r="H53" s="2" t="s">
        <v>64</v>
      </c>
      <c r="I53" s="2" t="s">
        <v>66</v>
      </c>
      <c r="J53" s="2" t="s">
        <v>66</v>
      </c>
      <c r="K53" s="2" t="s">
        <v>63</v>
      </c>
      <c r="L53" s="2" t="s">
        <v>64</v>
      </c>
      <c r="M53" s="2" t="s">
        <v>63</v>
      </c>
      <c r="N53" s="2" t="s">
        <v>75</v>
      </c>
      <c r="O53" s="2" t="s">
        <v>75</v>
      </c>
      <c r="P53" s="2" t="s">
        <v>75</v>
      </c>
      <c r="Q53" s="2" t="s">
        <v>62</v>
      </c>
      <c r="R53" s="2" t="s">
        <v>64</v>
      </c>
      <c r="S53" s="2" t="s">
        <v>75</v>
      </c>
      <c r="T53" s="2" t="s">
        <v>75</v>
      </c>
      <c r="U53" s="2" t="s">
        <v>64</v>
      </c>
      <c r="V53" s="2" t="s">
        <v>75</v>
      </c>
      <c r="W53" s="2" t="s">
        <v>75</v>
      </c>
      <c r="X53" s="2" t="s">
        <v>75</v>
      </c>
      <c r="Y53" s="2" t="s">
        <v>66</v>
      </c>
      <c r="Z53" s="2" t="s">
        <v>64</v>
      </c>
      <c r="AA53" s="2" t="s">
        <v>66</v>
      </c>
      <c r="AB53" s="2" t="s">
        <v>64</v>
      </c>
      <c r="AC53" s="2" t="s">
        <v>64</v>
      </c>
      <c r="AD53" s="2" t="s">
        <v>65</v>
      </c>
      <c r="AE53" s="2" t="s">
        <v>65</v>
      </c>
      <c r="AF53" s="2" t="s">
        <v>66</v>
      </c>
      <c r="AG53" s="2" t="s">
        <v>75</v>
      </c>
      <c r="AH53" s="2" t="s">
        <v>75</v>
      </c>
      <c r="AI53" s="2" t="s">
        <v>75</v>
      </c>
      <c r="AJ53" s="2" t="s">
        <v>65</v>
      </c>
      <c r="AK53" s="2" t="s">
        <v>62</v>
      </c>
      <c r="AL53" s="2" t="s">
        <v>63</v>
      </c>
      <c r="AM53" s="2" t="s">
        <v>62</v>
      </c>
      <c r="AN53" s="2" t="s">
        <v>75</v>
      </c>
      <c r="AO53" s="2" t="s">
        <v>75</v>
      </c>
      <c r="AP53" s="2" t="s">
        <v>75</v>
      </c>
      <c r="AQ53" s="2" t="s">
        <v>62</v>
      </c>
      <c r="AR53" s="2" t="s">
        <v>75</v>
      </c>
      <c r="AS53" s="2" t="s">
        <v>75</v>
      </c>
      <c r="AT53" s="2" t="s">
        <v>75</v>
      </c>
      <c r="AU53" s="2" t="s">
        <v>63</v>
      </c>
      <c r="AV53" s="2" t="s">
        <v>62</v>
      </c>
      <c r="AW53" s="2" t="s">
        <v>64</v>
      </c>
      <c r="AX53" s="2" t="s">
        <v>75</v>
      </c>
      <c r="AY53" s="2" t="s">
        <v>75</v>
      </c>
      <c r="AZ53" s="2" t="s">
        <v>75</v>
      </c>
      <c r="BA53" s="2" t="s">
        <v>67</v>
      </c>
    </row>
    <row r="54" customFormat="false" ht="15" hidden="false" customHeight="false" outlineLevel="0" collapsed="false">
      <c r="A54" s="2" t="s">
        <v>201</v>
      </c>
      <c r="B54" s="2" t="s">
        <v>57</v>
      </c>
      <c r="C54" s="2" t="s">
        <v>58</v>
      </c>
      <c r="D54" s="2" t="s">
        <v>59</v>
      </c>
      <c r="E54" s="2" t="s">
        <v>60</v>
      </c>
      <c r="F54" s="2" t="s">
        <v>61</v>
      </c>
      <c r="G54" s="2" t="s">
        <v>64</v>
      </c>
      <c r="H54" s="2" t="s">
        <v>75</v>
      </c>
      <c r="I54" s="2" t="s">
        <v>62</v>
      </c>
      <c r="J54" s="2" t="s">
        <v>62</v>
      </c>
      <c r="K54" s="2" t="s">
        <v>75</v>
      </c>
      <c r="L54" s="2" t="s">
        <v>62</v>
      </c>
      <c r="M54" s="2" t="s">
        <v>75</v>
      </c>
      <c r="N54" s="2" t="s">
        <v>62</v>
      </c>
      <c r="O54" s="2" t="s">
        <v>62</v>
      </c>
      <c r="P54" s="2" t="s">
        <v>75</v>
      </c>
      <c r="Q54" s="2" t="s">
        <v>64</v>
      </c>
      <c r="R54" s="2" t="s">
        <v>63</v>
      </c>
      <c r="S54" s="2" t="s">
        <v>62</v>
      </c>
      <c r="T54" s="2" t="s">
        <v>63</v>
      </c>
      <c r="U54" s="2" t="s">
        <v>62</v>
      </c>
      <c r="V54" s="2" t="s">
        <v>75</v>
      </c>
      <c r="W54" s="2" t="s">
        <v>64</v>
      </c>
      <c r="X54" s="2" t="s">
        <v>64</v>
      </c>
      <c r="Y54" s="2" t="s">
        <v>62</v>
      </c>
      <c r="Z54" s="2" t="s">
        <v>64</v>
      </c>
      <c r="AA54" s="2" t="s">
        <v>63</v>
      </c>
      <c r="AB54" s="2" t="s">
        <v>65</v>
      </c>
      <c r="AC54" s="2" t="s">
        <v>65</v>
      </c>
      <c r="AD54" s="2" t="s">
        <v>65</v>
      </c>
      <c r="AE54" s="2" t="s">
        <v>65</v>
      </c>
      <c r="AF54" s="2" t="s">
        <v>65</v>
      </c>
      <c r="AG54" s="2" t="s">
        <v>64</v>
      </c>
      <c r="AH54" s="2" t="s">
        <v>66</v>
      </c>
      <c r="AI54" s="2" t="s">
        <v>66</v>
      </c>
      <c r="AJ54" s="2" t="s">
        <v>64</v>
      </c>
      <c r="AK54" s="2" t="s">
        <v>62</v>
      </c>
      <c r="AL54" s="2" t="s">
        <v>62</v>
      </c>
      <c r="AM54" s="2" t="s">
        <v>63</v>
      </c>
      <c r="AN54" s="2" t="s">
        <v>62</v>
      </c>
      <c r="AO54" s="2" t="s">
        <v>62</v>
      </c>
      <c r="AP54" s="2" t="s">
        <v>64</v>
      </c>
      <c r="AQ54" s="2" t="s">
        <v>64</v>
      </c>
      <c r="AR54" s="2" t="s">
        <v>75</v>
      </c>
      <c r="AS54" s="2" t="s">
        <v>75</v>
      </c>
      <c r="AT54" s="2" t="s">
        <v>62</v>
      </c>
      <c r="AU54" s="2" t="s">
        <v>62</v>
      </c>
      <c r="AV54" s="2" t="s">
        <v>64</v>
      </c>
      <c r="AW54" s="2" t="s">
        <v>62</v>
      </c>
      <c r="AX54" s="2" t="s">
        <v>62</v>
      </c>
      <c r="AY54" s="2" t="s">
        <v>63</v>
      </c>
      <c r="AZ54" s="2" t="s">
        <v>62</v>
      </c>
      <c r="BA54" s="2" t="s">
        <v>67</v>
      </c>
    </row>
    <row r="55" customFormat="false" ht="15" hidden="false" customHeight="false" outlineLevel="0" collapsed="false">
      <c r="A55" s="2" t="s">
        <v>202</v>
      </c>
      <c r="B55" s="2" t="s">
        <v>57</v>
      </c>
      <c r="C55" s="2" t="s">
        <v>71</v>
      </c>
      <c r="D55" s="2" t="s">
        <v>59</v>
      </c>
      <c r="E55" s="2" t="s">
        <v>73</v>
      </c>
      <c r="F55" s="2" t="s">
        <v>115</v>
      </c>
      <c r="G55" s="2" t="s">
        <v>66</v>
      </c>
      <c r="H55" s="2" t="s">
        <v>63</v>
      </c>
      <c r="I55" s="2" t="s">
        <v>64</v>
      </c>
      <c r="J55" s="2" t="s">
        <v>64</v>
      </c>
      <c r="K55" s="2" t="s">
        <v>64</v>
      </c>
      <c r="L55" s="2" t="s">
        <v>66</v>
      </c>
      <c r="M55" s="2" t="s">
        <v>64</v>
      </c>
      <c r="N55" s="2" t="s">
        <v>75</v>
      </c>
      <c r="O55" s="2" t="s">
        <v>75</v>
      </c>
      <c r="P55" s="2" t="s">
        <v>75</v>
      </c>
      <c r="Q55" s="2" t="s">
        <v>62</v>
      </c>
      <c r="R55" s="2" t="s">
        <v>63</v>
      </c>
      <c r="S55" s="2" t="s">
        <v>75</v>
      </c>
      <c r="T55" s="2" t="s">
        <v>62</v>
      </c>
      <c r="U55" s="2" t="s">
        <v>75</v>
      </c>
      <c r="V55" s="2" t="s">
        <v>62</v>
      </c>
      <c r="W55" s="2" t="s">
        <v>62</v>
      </c>
      <c r="X55" s="2" t="s">
        <v>75</v>
      </c>
      <c r="Y55" s="2" t="s">
        <v>66</v>
      </c>
      <c r="Z55" s="2" t="s">
        <v>64</v>
      </c>
      <c r="AA55" s="2" t="s">
        <v>66</v>
      </c>
      <c r="AB55" s="2" t="s">
        <v>64</v>
      </c>
      <c r="AC55" s="2" t="s">
        <v>65</v>
      </c>
      <c r="AD55" s="2" t="s">
        <v>63</v>
      </c>
      <c r="AE55" s="2" t="s">
        <v>63</v>
      </c>
      <c r="AF55" s="2" t="s">
        <v>64</v>
      </c>
      <c r="AG55" s="2" t="s">
        <v>65</v>
      </c>
      <c r="AH55" s="2" t="s">
        <v>63</v>
      </c>
      <c r="AI55" s="2" t="s">
        <v>75</v>
      </c>
      <c r="AJ55" s="2" t="s">
        <v>65</v>
      </c>
      <c r="AK55" s="2" t="s">
        <v>62</v>
      </c>
      <c r="AL55" s="2" t="s">
        <v>63</v>
      </c>
      <c r="AM55" s="2" t="s">
        <v>75</v>
      </c>
      <c r="AN55" s="2" t="s">
        <v>62</v>
      </c>
      <c r="AO55" s="2" t="s">
        <v>75</v>
      </c>
      <c r="AP55" s="2" t="s">
        <v>75</v>
      </c>
      <c r="AQ55" s="2" t="s">
        <v>62</v>
      </c>
      <c r="AR55" s="2" t="s">
        <v>75</v>
      </c>
      <c r="AS55" s="2" t="s">
        <v>75</v>
      </c>
      <c r="AT55" s="2" t="s">
        <v>63</v>
      </c>
      <c r="AU55" s="2" t="s">
        <v>63</v>
      </c>
      <c r="AV55" s="2" t="s">
        <v>62</v>
      </c>
      <c r="AW55" s="2" t="s">
        <v>63</v>
      </c>
      <c r="AX55" s="2" t="s">
        <v>63</v>
      </c>
      <c r="AY55" s="2" t="s">
        <v>62</v>
      </c>
      <c r="AZ55" s="2" t="s">
        <v>75</v>
      </c>
      <c r="BA55" s="2" t="s">
        <v>67</v>
      </c>
    </row>
    <row r="56" customFormat="false" ht="73.1" hidden="false" customHeight="false" outlineLevel="0" collapsed="false">
      <c r="A56" s="2" t="s">
        <v>203</v>
      </c>
      <c r="B56" s="2" t="s">
        <v>105</v>
      </c>
      <c r="C56" s="2" t="s">
        <v>71</v>
      </c>
      <c r="D56" s="2" t="s">
        <v>72</v>
      </c>
      <c r="E56" s="2" t="s">
        <v>73</v>
      </c>
      <c r="F56" s="2" t="s">
        <v>115</v>
      </c>
      <c r="G56" s="2" t="s">
        <v>66</v>
      </c>
      <c r="H56" s="2" t="s">
        <v>66</v>
      </c>
      <c r="I56" s="2" t="s">
        <v>66</v>
      </c>
      <c r="J56" s="2" t="s">
        <v>66</v>
      </c>
      <c r="K56" s="2" t="s">
        <v>64</v>
      </c>
      <c r="L56" s="2" t="s">
        <v>64</v>
      </c>
      <c r="M56" s="2" t="s">
        <v>63</v>
      </c>
      <c r="N56" s="2" t="s">
        <v>75</v>
      </c>
      <c r="O56" s="2" t="s">
        <v>75</v>
      </c>
      <c r="P56" s="2" t="s">
        <v>75</v>
      </c>
      <c r="Q56" s="2" t="s">
        <v>75</v>
      </c>
      <c r="R56" s="2" t="s">
        <v>66</v>
      </c>
      <c r="S56" s="2" t="s">
        <v>75</v>
      </c>
      <c r="T56" s="2" t="s">
        <v>75</v>
      </c>
      <c r="U56" s="2" t="s">
        <v>75</v>
      </c>
      <c r="V56" s="2" t="s">
        <v>75</v>
      </c>
      <c r="W56" s="2" t="s">
        <v>75</v>
      </c>
      <c r="X56" s="2" t="s">
        <v>75</v>
      </c>
      <c r="Y56" s="2" t="s">
        <v>66</v>
      </c>
      <c r="Z56" s="2" t="s">
        <v>63</v>
      </c>
      <c r="AA56" s="2" t="s">
        <v>66</v>
      </c>
      <c r="AB56" s="53" t="s">
        <v>66</v>
      </c>
      <c r="AC56" s="2" t="s">
        <v>63</v>
      </c>
      <c r="AD56" s="2" t="s">
        <v>75</v>
      </c>
      <c r="AE56" s="2" t="s">
        <v>64</v>
      </c>
      <c r="AF56" s="2" t="s">
        <v>64</v>
      </c>
      <c r="AG56" s="2" t="s">
        <v>75</v>
      </c>
      <c r="AH56" s="2" t="s">
        <v>63</v>
      </c>
      <c r="AI56" s="2" t="s">
        <v>63</v>
      </c>
      <c r="AJ56" s="2" t="s">
        <v>75</v>
      </c>
      <c r="AK56" s="2" t="s">
        <v>64</v>
      </c>
      <c r="AL56" s="2" t="s">
        <v>75</v>
      </c>
      <c r="AM56" s="2" t="s">
        <v>62</v>
      </c>
      <c r="AN56" s="2" t="s">
        <v>62</v>
      </c>
      <c r="AO56" s="2" t="s">
        <v>62</v>
      </c>
      <c r="AP56" s="2" t="s">
        <v>75</v>
      </c>
      <c r="AQ56" s="2" t="s">
        <v>75</v>
      </c>
      <c r="AR56" s="2" t="s">
        <v>75</v>
      </c>
      <c r="AS56" s="2" t="s">
        <v>75</v>
      </c>
      <c r="AT56" s="2" t="s">
        <v>75</v>
      </c>
      <c r="AU56" s="2" t="s">
        <v>62</v>
      </c>
      <c r="AV56" s="2" t="s">
        <v>75</v>
      </c>
      <c r="AW56" s="2" t="s">
        <v>64</v>
      </c>
      <c r="AX56" s="2" t="s">
        <v>62</v>
      </c>
      <c r="AY56" s="2" t="s">
        <v>75</v>
      </c>
      <c r="AZ56" s="2" t="s">
        <v>75</v>
      </c>
      <c r="BA56" s="2" t="s">
        <v>204</v>
      </c>
      <c r="BB56" s="2" t="s">
        <v>205</v>
      </c>
      <c r="BC56" s="3" t="s">
        <v>206</v>
      </c>
    </row>
    <row r="57" customFormat="false" ht="15" hidden="false" customHeight="false" outlineLevel="0" collapsed="false">
      <c r="A57" s="2" t="s">
        <v>207</v>
      </c>
      <c r="B57" s="2" t="s">
        <v>105</v>
      </c>
      <c r="C57" s="2" t="s">
        <v>58</v>
      </c>
      <c r="D57" s="2" t="s">
        <v>72</v>
      </c>
      <c r="E57" s="2" t="s">
        <v>73</v>
      </c>
      <c r="F57" s="2" t="s">
        <v>115</v>
      </c>
      <c r="G57" s="2" t="s">
        <v>64</v>
      </c>
      <c r="H57" s="2" t="s">
        <v>63</v>
      </c>
      <c r="I57" s="2" t="s">
        <v>63</v>
      </c>
      <c r="J57" s="2" t="s">
        <v>64</v>
      </c>
      <c r="K57" s="2" t="s">
        <v>64</v>
      </c>
      <c r="L57" s="2" t="s">
        <v>63</v>
      </c>
      <c r="M57" s="2" t="s">
        <v>63</v>
      </c>
      <c r="N57" s="2" t="s">
        <v>75</v>
      </c>
      <c r="O57" s="2" t="s">
        <v>75</v>
      </c>
      <c r="P57" s="2" t="s">
        <v>62</v>
      </c>
      <c r="Q57" s="2" t="s">
        <v>63</v>
      </c>
      <c r="R57" s="2" t="s">
        <v>64</v>
      </c>
      <c r="S57" s="2" t="s">
        <v>62</v>
      </c>
      <c r="T57" s="2" t="s">
        <v>62</v>
      </c>
      <c r="U57" s="2" t="s">
        <v>62</v>
      </c>
      <c r="V57" s="2" t="s">
        <v>63</v>
      </c>
      <c r="W57" s="2" t="s">
        <v>75</v>
      </c>
      <c r="X57" s="2" t="s">
        <v>75</v>
      </c>
      <c r="Y57" s="2" t="s">
        <v>66</v>
      </c>
      <c r="Z57" s="2" t="s">
        <v>65</v>
      </c>
      <c r="AA57" s="2" t="s">
        <v>66</v>
      </c>
      <c r="AB57" s="53" t="s">
        <v>66</v>
      </c>
      <c r="AC57" s="2" t="s">
        <v>65</v>
      </c>
      <c r="AD57" s="2" t="s">
        <v>75</v>
      </c>
      <c r="AE57" s="2" t="s">
        <v>63</v>
      </c>
      <c r="AF57" s="2" t="s">
        <v>64</v>
      </c>
      <c r="AG57" s="2" t="s">
        <v>63</v>
      </c>
      <c r="AH57" s="2" t="s">
        <v>64</v>
      </c>
      <c r="AI57" s="2" t="s">
        <v>64</v>
      </c>
      <c r="AJ57" s="2" t="s">
        <v>63</v>
      </c>
      <c r="AK57" s="2" t="s">
        <v>62</v>
      </c>
      <c r="AL57" s="2" t="s">
        <v>75</v>
      </c>
      <c r="AM57" s="2" t="s">
        <v>62</v>
      </c>
      <c r="AN57" s="2" t="s">
        <v>62</v>
      </c>
      <c r="AO57" s="2" t="s">
        <v>75</v>
      </c>
      <c r="AP57" s="2" t="s">
        <v>75</v>
      </c>
      <c r="AQ57" s="2" t="s">
        <v>62</v>
      </c>
      <c r="AR57" s="2" t="s">
        <v>75</v>
      </c>
      <c r="AS57" s="2" t="s">
        <v>62</v>
      </c>
      <c r="AT57" s="2" t="s">
        <v>75</v>
      </c>
      <c r="AU57" s="2" t="s">
        <v>63</v>
      </c>
      <c r="AV57" s="2" t="s">
        <v>62</v>
      </c>
      <c r="AW57" s="2" t="s">
        <v>62</v>
      </c>
      <c r="AX57" s="2" t="s">
        <v>75</v>
      </c>
      <c r="AY57" s="2" t="s">
        <v>75</v>
      </c>
      <c r="AZ57" s="2" t="s">
        <v>62</v>
      </c>
      <c r="BA57" s="2" t="s">
        <v>67</v>
      </c>
    </row>
    <row r="58" customFormat="false" ht="15" hidden="false" customHeight="false" outlineLevel="0" collapsed="false">
      <c r="A58" s="2" t="s">
        <v>208</v>
      </c>
      <c r="B58" s="2" t="s">
        <v>95</v>
      </c>
      <c r="C58" s="2" t="s">
        <v>58</v>
      </c>
      <c r="D58" s="2" t="s">
        <v>72</v>
      </c>
      <c r="E58" s="2" t="s">
        <v>73</v>
      </c>
      <c r="F58" s="2" t="s">
        <v>96</v>
      </c>
      <c r="G58" s="2" t="s">
        <v>64</v>
      </c>
      <c r="H58" s="2" t="s">
        <v>63</v>
      </c>
      <c r="I58" s="2" t="s">
        <v>66</v>
      </c>
      <c r="J58" s="2" t="s">
        <v>64</v>
      </c>
      <c r="K58" s="2" t="s">
        <v>66</v>
      </c>
      <c r="L58" s="2" t="s">
        <v>64</v>
      </c>
      <c r="M58" s="2" t="s">
        <v>64</v>
      </c>
      <c r="N58" s="2" t="s">
        <v>62</v>
      </c>
      <c r="O58" s="2" t="s">
        <v>75</v>
      </c>
      <c r="P58" s="2" t="s">
        <v>75</v>
      </c>
      <c r="Q58" s="2" t="s">
        <v>62</v>
      </c>
      <c r="R58" s="2" t="s">
        <v>66</v>
      </c>
      <c r="S58" s="2" t="s">
        <v>62</v>
      </c>
      <c r="T58" s="2" t="s">
        <v>63</v>
      </c>
      <c r="U58" s="2" t="s">
        <v>63</v>
      </c>
      <c r="V58" s="2" t="s">
        <v>75</v>
      </c>
      <c r="W58" s="2" t="s">
        <v>62</v>
      </c>
      <c r="X58" s="2" t="s">
        <v>75</v>
      </c>
      <c r="Y58" s="2" t="s">
        <v>66</v>
      </c>
      <c r="Z58" s="2" t="s">
        <v>64</v>
      </c>
      <c r="AA58" s="2" t="s">
        <v>66</v>
      </c>
      <c r="AB58" s="53" t="s">
        <v>66</v>
      </c>
      <c r="AC58" s="2" t="s">
        <v>63</v>
      </c>
      <c r="AD58" s="2" t="s">
        <v>64</v>
      </c>
      <c r="AE58" s="2" t="s">
        <v>64</v>
      </c>
      <c r="AF58" s="2" t="s">
        <v>66</v>
      </c>
      <c r="AG58" s="2" t="s">
        <v>75</v>
      </c>
      <c r="AH58" s="2" t="s">
        <v>65</v>
      </c>
      <c r="AI58" s="2" t="s">
        <v>75</v>
      </c>
      <c r="AJ58" s="2" t="s">
        <v>65</v>
      </c>
      <c r="AK58" s="2" t="s">
        <v>62</v>
      </c>
      <c r="AL58" s="2" t="s">
        <v>75</v>
      </c>
      <c r="AM58" s="2" t="s">
        <v>63</v>
      </c>
      <c r="AN58" s="2" t="s">
        <v>62</v>
      </c>
      <c r="AO58" s="2" t="s">
        <v>62</v>
      </c>
      <c r="AP58" s="2" t="s">
        <v>75</v>
      </c>
      <c r="AQ58" s="2" t="s">
        <v>62</v>
      </c>
      <c r="AR58" s="2" t="s">
        <v>75</v>
      </c>
      <c r="AS58" s="2" t="s">
        <v>62</v>
      </c>
      <c r="AT58" s="2" t="s">
        <v>75</v>
      </c>
      <c r="AU58" s="2" t="s">
        <v>63</v>
      </c>
      <c r="AV58" s="2" t="s">
        <v>62</v>
      </c>
      <c r="AW58" s="2" t="s">
        <v>64</v>
      </c>
      <c r="AX58" s="2" t="s">
        <v>90</v>
      </c>
      <c r="AY58" s="2" t="s">
        <v>75</v>
      </c>
      <c r="AZ58" s="2" t="s">
        <v>62</v>
      </c>
      <c r="BA58" s="2" t="s">
        <v>67</v>
      </c>
    </row>
    <row r="59" customFormat="false" ht="15" hidden="false" customHeight="false" outlineLevel="0" collapsed="false">
      <c r="A59" s="2" t="s">
        <v>209</v>
      </c>
      <c r="B59" s="2" t="s">
        <v>129</v>
      </c>
      <c r="C59" s="2" t="s">
        <v>58</v>
      </c>
      <c r="D59" s="2" t="s">
        <v>59</v>
      </c>
      <c r="E59" s="2" t="s">
        <v>60</v>
      </c>
      <c r="F59" s="2" t="s">
        <v>115</v>
      </c>
      <c r="G59" s="2" t="s">
        <v>62</v>
      </c>
      <c r="H59" s="2" t="s">
        <v>63</v>
      </c>
      <c r="I59" s="2" t="s">
        <v>63</v>
      </c>
      <c r="J59" s="2" t="s">
        <v>64</v>
      </c>
      <c r="K59" s="2" t="s">
        <v>63</v>
      </c>
      <c r="L59" s="2" t="s">
        <v>63</v>
      </c>
      <c r="M59" s="2" t="s">
        <v>64</v>
      </c>
      <c r="N59" s="2" t="s">
        <v>62</v>
      </c>
      <c r="O59" s="2" t="s">
        <v>62</v>
      </c>
      <c r="P59" s="2" t="s">
        <v>63</v>
      </c>
      <c r="Q59" s="2" t="s">
        <v>63</v>
      </c>
      <c r="R59" s="2" t="s">
        <v>64</v>
      </c>
      <c r="S59" s="2" t="s">
        <v>62</v>
      </c>
      <c r="T59" s="2" t="s">
        <v>62</v>
      </c>
      <c r="U59" s="2" t="s">
        <v>62</v>
      </c>
      <c r="V59" s="2" t="s">
        <v>75</v>
      </c>
      <c r="W59" s="2" t="s">
        <v>62</v>
      </c>
      <c r="X59" s="2" t="s">
        <v>75</v>
      </c>
      <c r="Y59" s="2" t="s">
        <v>64</v>
      </c>
      <c r="Z59" s="2" t="s">
        <v>63</v>
      </c>
      <c r="AA59" s="2" t="s">
        <v>64</v>
      </c>
      <c r="AB59" s="2" t="s">
        <v>64</v>
      </c>
      <c r="AC59" s="2" t="s">
        <v>63</v>
      </c>
      <c r="AD59" s="2" t="s">
        <v>63</v>
      </c>
      <c r="AE59" s="2" t="s">
        <v>63</v>
      </c>
      <c r="AF59" s="2" t="s">
        <v>64</v>
      </c>
      <c r="AG59" s="2" t="s">
        <v>65</v>
      </c>
      <c r="AH59" s="2" t="s">
        <v>65</v>
      </c>
      <c r="AI59" s="2" t="s">
        <v>65</v>
      </c>
      <c r="AJ59" s="2" t="s">
        <v>65</v>
      </c>
      <c r="AK59" s="2" t="s">
        <v>62</v>
      </c>
      <c r="AL59" s="2" t="s">
        <v>62</v>
      </c>
      <c r="AM59" s="2" t="s">
        <v>62</v>
      </c>
      <c r="AN59" s="2" t="s">
        <v>62</v>
      </c>
      <c r="AO59" s="2" t="s">
        <v>62</v>
      </c>
      <c r="AP59" s="2" t="s">
        <v>75</v>
      </c>
      <c r="AQ59" s="2" t="s">
        <v>62</v>
      </c>
      <c r="AR59" s="2" t="s">
        <v>75</v>
      </c>
      <c r="AS59" s="2" t="s">
        <v>62</v>
      </c>
      <c r="AT59" s="2" t="s">
        <v>62</v>
      </c>
      <c r="AU59" s="2" t="s">
        <v>62</v>
      </c>
      <c r="AV59" s="2" t="s">
        <v>75</v>
      </c>
      <c r="AW59" s="2" t="s">
        <v>64</v>
      </c>
      <c r="AX59" s="2" t="s">
        <v>63</v>
      </c>
      <c r="AY59" s="2" t="s">
        <v>75</v>
      </c>
      <c r="AZ59" s="2" t="s">
        <v>62</v>
      </c>
      <c r="BA59" s="2" t="s">
        <v>67</v>
      </c>
      <c r="BB59" s="2" t="s">
        <v>210</v>
      </c>
      <c r="BC59" s="2" t="s">
        <v>211</v>
      </c>
      <c r="BD59" s="2" t="s">
        <v>212</v>
      </c>
    </row>
    <row r="60" customFormat="false" ht="15" hidden="false" customHeight="false" outlineLevel="0" collapsed="false">
      <c r="A60" s="2" t="s">
        <v>213</v>
      </c>
      <c r="B60" s="2" t="s">
        <v>70</v>
      </c>
      <c r="C60" s="2" t="s">
        <v>58</v>
      </c>
      <c r="D60" s="2" t="s">
        <v>72</v>
      </c>
      <c r="E60" s="2" t="s">
        <v>60</v>
      </c>
      <c r="F60" s="2" t="s">
        <v>87</v>
      </c>
      <c r="G60" s="2" t="s">
        <v>62</v>
      </c>
      <c r="H60" s="2" t="s">
        <v>75</v>
      </c>
      <c r="I60" s="2" t="s">
        <v>75</v>
      </c>
      <c r="J60" s="2" t="s">
        <v>62</v>
      </c>
      <c r="K60" s="2" t="s">
        <v>75</v>
      </c>
      <c r="L60" s="2" t="s">
        <v>75</v>
      </c>
      <c r="M60" s="2" t="s">
        <v>64</v>
      </c>
      <c r="N60" s="2" t="s">
        <v>75</v>
      </c>
      <c r="O60" s="2" t="s">
        <v>75</v>
      </c>
      <c r="P60" s="2" t="s">
        <v>75</v>
      </c>
      <c r="Q60" s="2" t="s">
        <v>64</v>
      </c>
      <c r="R60" s="2" t="s">
        <v>64</v>
      </c>
      <c r="S60" s="2" t="s">
        <v>75</v>
      </c>
      <c r="T60" s="2" t="s">
        <v>64</v>
      </c>
      <c r="U60" s="2" t="s">
        <v>75</v>
      </c>
      <c r="V60" s="2" t="s">
        <v>62</v>
      </c>
      <c r="W60" s="2" t="s">
        <v>75</v>
      </c>
      <c r="X60" s="2" t="s">
        <v>75</v>
      </c>
      <c r="Y60" s="2" t="s">
        <v>64</v>
      </c>
      <c r="Z60" s="2" t="s">
        <v>64</v>
      </c>
      <c r="AA60" s="2" t="s">
        <v>65</v>
      </c>
      <c r="AB60" s="2" t="s">
        <v>63</v>
      </c>
      <c r="AC60" s="2" t="s">
        <v>64</v>
      </c>
      <c r="AD60" s="2" t="s">
        <v>65</v>
      </c>
      <c r="AE60" s="2" t="s">
        <v>64</v>
      </c>
      <c r="AF60" s="2" t="s">
        <v>64</v>
      </c>
      <c r="AG60" s="2" t="s">
        <v>65</v>
      </c>
      <c r="AH60" s="2" t="s">
        <v>64</v>
      </c>
      <c r="AI60" s="2" t="s">
        <v>64</v>
      </c>
      <c r="AJ60" s="2" t="s">
        <v>65</v>
      </c>
      <c r="AK60" s="2" t="s">
        <v>62</v>
      </c>
      <c r="AL60" s="2" t="s">
        <v>75</v>
      </c>
      <c r="AM60" s="2" t="s">
        <v>75</v>
      </c>
      <c r="AN60" s="2" t="s">
        <v>75</v>
      </c>
      <c r="AO60" s="2" t="s">
        <v>75</v>
      </c>
      <c r="AP60" s="2" t="s">
        <v>64</v>
      </c>
      <c r="AQ60" s="2" t="s">
        <v>64</v>
      </c>
      <c r="AR60" s="2" t="s">
        <v>75</v>
      </c>
      <c r="AS60" s="2" t="s">
        <v>75</v>
      </c>
      <c r="AT60" s="2" t="s">
        <v>75</v>
      </c>
      <c r="AU60" s="2" t="s">
        <v>75</v>
      </c>
      <c r="AV60" s="2" t="s">
        <v>75</v>
      </c>
      <c r="AW60" s="2" t="s">
        <v>62</v>
      </c>
      <c r="AX60" s="2" t="s">
        <v>75</v>
      </c>
      <c r="AY60" s="2" t="s">
        <v>75</v>
      </c>
      <c r="AZ60" s="2" t="s">
        <v>75</v>
      </c>
      <c r="BA60" s="2" t="s">
        <v>67</v>
      </c>
      <c r="BB60" s="2" t="s">
        <v>214</v>
      </c>
      <c r="BC60" s="2" t="s">
        <v>215</v>
      </c>
      <c r="BD60" s="2" t="s">
        <v>166</v>
      </c>
    </row>
    <row r="61" customFormat="false" ht="15" hidden="false" customHeight="false" outlineLevel="0" collapsed="false">
      <c r="A61" s="2" t="s">
        <v>216</v>
      </c>
      <c r="B61" s="2" t="s">
        <v>99</v>
      </c>
      <c r="C61" s="2" t="s">
        <v>58</v>
      </c>
      <c r="D61" s="2" t="s">
        <v>72</v>
      </c>
      <c r="E61" s="2" t="s">
        <v>73</v>
      </c>
      <c r="F61" s="2" t="s">
        <v>115</v>
      </c>
      <c r="G61" s="2" t="s">
        <v>75</v>
      </c>
      <c r="H61" s="2" t="s">
        <v>64</v>
      </c>
      <c r="I61" s="2" t="s">
        <v>66</v>
      </c>
      <c r="J61" s="2" t="s">
        <v>64</v>
      </c>
      <c r="K61" s="2" t="s">
        <v>66</v>
      </c>
      <c r="L61" s="2" t="s">
        <v>66</v>
      </c>
      <c r="M61" s="2" t="s">
        <v>64</v>
      </c>
      <c r="N61" s="2" t="s">
        <v>75</v>
      </c>
      <c r="O61" s="2" t="s">
        <v>75</v>
      </c>
      <c r="P61" s="2" t="s">
        <v>75</v>
      </c>
      <c r="Q61" s="2" t="s">
        <v>75</v>
      </c>
      <c r="R61" s="2" t="s">
        <v>62</v>
      </c>
      <c r="S61" s="2" t="s">
        <v>62</v>
      </c>
      <c r="T61" s="2" t="s">
        <v>75</v>
      </c>
      <c r="U61" s="2" t="s">
        <v>75</v>
      </c>
      <c r="V61" s="2" t="s">
        <v>75</v>
      </c>
      <c r="W61" s="2" t="s">
        <v>75</v>
      </c>
      <c r="X61" s="2" t="s">
        <v>75</v>
      </c>
      <c r="Y61" s="2" t="s">
        <v>66</v>
      </c>
      <c r="Z61" s="2" t="s">
        <v>64</v>
      </c>
      <c r="AA61" s="2" t="s">
        <v>64</v>
      </c>
      <c r="AB61" s="2" t="s">
        <v>64</v>
      </c>
      <c r="AC61" s="2" t="s">
        <v>64</v>
      </c>
      <c r="AD61" s="2" t="s">
        <v>66</v>
      </c>
      <c r="AE61" s="2" t="s">
        <v>64</v>
      </c>
      <c r="AF61" s="2" t="s">
        <v>66</v>
      </c>
      <c r="AG61" s="2" t="s">
        <v>65</v>
      </c>
      <c r="AH61" s="2" t="s">
        <v>63</v>
      </c>
      <c r="AI61" s="2" t="s">
        <v>63</v>
      </c>
      <c r="AJ61" s="2" t="s">
        <v>64</v>
      </c>
      <c r="AK61" s="2" t="s">
        <v>63</v>
      </c>
      <c r="AL61" s="2" t="s">
        <v>62</v>
      </c>
      <c r="AM61" s="2" t="s">
        <v>64</v>
      </c>
      <c r="AN61" s="2" t="s">
        <v>63</v>
      </c>
      <c r="AO61" s="2" t="s">
        <v>75</v>
      </c>
      <c r="AP61" s="2" t="s">
        <v>62</v>
      </c>
      <c r="AQ61" s="2" t="s">
        <v>75</v>
      </c>
      <c r="AR61" s="2" t="s">
        <v>75</v>
      </c>
      <c r="AS61" s="2" t="s">
        <v>75</v>
      </c>
      <c r="AT61" s="2" t="s">
        <v>63</v>
      </c>
      <c r="AU61" s="2" t="s">
        <v>64</v>
      </c>
      <c r="AV61" s="2" t="s">
        <v>63</v>
      </c>
      <c r="AW61" s="2" t="s">
        <v>62</v>
      </c>
      <c r="AX61" s="2" t="s">
        <v>64</v>
      </c>
      <c r="AY61" s="2" t="s">
        <v>75</v>
      </c>
      <c r="AZ61" s="2" t="s">
        <v>75</v>
      </c>
      <c r="BA61" s="2" t="s">
        <v>67</v>
      </c>
    </row>
    <row r="62" customFormat="false" ht="15" hidden="false" customHeight="false" outlineLevel="0" collapsed="false">
      <c r="A62" s="2" t="s">
        <v>217</v>
      </c>
      <c r="B62" s="2" t="s">
        <v>99</v>
      </c>
      <c r="C62" s="2" t="s">
        <v>58</v>
      </c>
      <c r="D62" s="2" t="s">
        <v>59</v>
      </c>
      <c r="E62" s="2" t="s">
        <v>60</v>
      </c>
      <c r="F62" s="2" t="s">
        <v>80</v>
      </c>
      <c r="G62" s="2" t="s">
        <v>62</v>
      </c>
      <c r="H62" s="2" t="s">
        <v>64</v>
      </c>
      <c r="I62" s="2" t="s">
        <v>62</v>
      </c>
      <c r="J62" s="2" t="s">
        <v>75</v>
      </c>
      <c r="K62" s="2" t="s">
        <v>75</v>
      </c>
      <c r="L62" s="2" t="s">
        <v>62</v>
      </c>
      <c r="M62" s="2" t="s">
        <v>62</v>
      </c>
      <c r="N62" s="2" t="s">
        <v>75</v>
      </c>
      <c r="O62" s="2" t="s">
        <v>62</v>
      </c>
      <c r="P62" s="2" t="s">
        <v>62</v>
      </c>
      <c r="Q62" s="2" t="s">
        <v>75</v>
      </c>
      <c r="R62" s="2" t="s">
        <v>66</v>
      </c>
      <c r="S62" s="2" t="s">
        <v>66</v>
      </c>
      <c r="T62" s="2" t="s">
        <v>64</v>
      </c>
      <c r="U62" s="2" t="s">
        <v>66</v>
      </c>
      <c r="V62" s="2" t="s">
        <v>66</v>
      </c>
      <c r="W62" s="2" t="s">
        <v>63</v>
      </c>
      <c r="X62" s="2" t="s">
        <v>62</v>
      </c>
      <c r="Y62" s="2" t="s">
        <v>64</v>
      </c>
      <c r="Z62" s="2" t="s">
        <v>63</v>
      </c>
      <c r="AA62" s="2" t="s">
        <v>66</v>
      </c>
      <c r="AB62" s="2" t="s">
        <v>64</v>
      </c>
      <c r="AC62" s="2" t="s">
        <v>63</v>
      </c>
      <c r="AD62" s="2" t="s">
        <v>65</v>
      </c>
      <c r="AE62" s="2" t="s">
        <v>66</v>
      </c>
      <c r="AF62" s="2" t="s">
        <v>65</v>
      </c>
      <c r="AG62" s="2" t="s">
        <v>65</v>
      </c>
      <c r="AH62" s="2" t="s">
        <v>64</v>
      </c>
      <c r="AI62" s="2" t="s">
        <v>66</v>
      </c>
      <c r="AJ62" s="2" t="s">
        <v>65</v>
      </c>
      <c r="AK62" s="2" t="s">
        <v>63</v>
      </c>
      <c r="AL62" s="2" t="s">
        <v>62</v>
      </c>
      <c r="AM62" s="2" t="s">
        <v>75</v>
      </c>
      <c r="AN62" s="2" t="s">
        <v>75</v>
      </c>
      <c r="AO62" s="2" t="s">
        <v>75</v>
      </c>
      <c r="AP62" s="2" t="s">
        <v>66</v>
      </c>
      <c r="AQ62" s="2" t="s">
        <v>75</v>
      </c>
      <c r="AR62" s="2" t="s">
        <v>62</v>
      </c>
      <c r="AS62" s="2" t="s">
        <v>64</v>
      </c>
      <c r="AT62" s="2" t="s">
        <v>75</v>
      </c>
      <c r="AU62" s="2" t="s">
        <v>75</v>
      </c>
      <c r="AV62" s="2" t="s">
        <v>63</v>
      </c>
      <c r="AW62" s="2" t="s">
        <v>75</v>
      </c>
      <c r="AX62" s="2" t="s">
        <v>75</v>
      </c>
      <c r="AY62" s="2" t="s">
        <v>62</v>
      </c>
      <c r="AZ62" s="2" t="s">
        <v>63</v>
      </c>
      <c r="BA62" s="2" t="s">
        <v>67</v>
      </c>
      <c r="BB62" s="2" t="s">
        <v>218</v>
      </c>
      <c r="BC62" s="2" t="s">
        <v>219</v>
      </c>
    </row>
    <row r="63" customFormat="false" ht="15" hidden="false" customHeight="false" outlineLevel="0" collapsed="false">
      <c r="A63" s="2" t="s">
        <v>220</v>
      </c>
      <c r="B63" s="2" t="s">
        <v>57</v>
      </c>
      <c r="C63" s="2" t="s">
        <v>71</v>
      </c>
      <c r="D63" s="2" t="s">
        <v>72</v>
      </c>
      <c r="E63" s="2" t="s">
        <v>73</v>
      </c>
      <c r="F63" s="2" t="s">
        <v>96</v>
      </c>
      <c r="G63" s="2" t="s">
        <v>66</v>
      </c>
      <c r="H63" s="2" t="s">
        <v>63</v>
      </c>
      <c r="I63" s="2" t="s">
        <v>64</v>
      </c>
      <c r="J63" s="2" t="s">
        <v>64</v>
      </c>
      <c r="K63" s="2" t="s">
        <v>64</v>
      </c>
      <c r="L63" s="2" t="s">
        <v>64</v>
      </c>
      <c r="M63" s="2" t="s">
        <v>64</v>
      </c>
      <c r="N63" s="2" t="s">
        <v>64</v>
      </c>
      <c r="O63" s="2" t="s">
        <v>75</v>
      </c>
      <c r="P63" s="2" t="s">
        <v>75</v>
      </c>
      <c r="Q63" s="2" t="s">
        <v>64</v>
      </c>
      <c r="R63" s="2" t="s">
        <v>66</v>
      </c>
      <c r="S63" s="2" t="s">
        <v>62</v>
      </c>
      <c r="T63" s="2" t="s">
        <v>62</v>
      </c>
      <c r="U63" s="2" t="s">
        <v>75</v>
      </c>
      <c r="V63" s="2" t="s">
        <v>75</v>
      </c>
      <c r="W63" s="2" t="s">
        <v>75</v>
      </c>
      <c r="X63" s="2" t="s">
        <v>64</v>
      </c>
      <c r="Y63" s="2" t="s">
        <v>66</v>
      </c>
      <c r="Z63" s="2" t="s">
        <v>66</v>
      </c>
      <c r="AA63" s="2" t="s">
        <v>66</v>
      </c>
      <c r="AB63" s="2" t="s">
        <v>63</v>
      </c>
      <c r="AC63" s="2" t="s">
        <v>66</v>
      </c>
      <c r="AD63" s="2" t="s">
        <v>63</v>
      </c>
      <c r="AE63" s="2" t="s">
        <v>64</v>
      </c>
      <c r="AF63" s="2" t="s">
        <v>66</v>
      </c>
      <c r="AG63" s="2" t="s">
        <v>65</v>
      </c>
      <c r="AH63" s="2" t="s">
        <v>65</v>
      </c>
      <c r="AI63" s="2" t="s">
        <v>75</v>
      </c>
      <c r="AJ63" s="2" t="s">
        <v>65</v>
      </c>
      <c r="AK63" s="2" t="s">
        <v>62</v>
      </c>
      <c r="AL63" s="2" t="s">
        <v>62</v>
      </c>
      <c r="AM63" s="2" t="s">
        <v>62</v>
      </c>
      <c r="AN63" s="2" t="s">
        <v>62</v>
      </c>
      <c r="AO63" s="2" t="s">
        <v>62</v>
      </c>
      <c r="AP63" s="2" t="s">
        <v>62</v>
      </c>
      <c r="AQ63" s="2" t="s">
        <v>62</v>
      </c>
      <c r="AR63" s="2" t="s">
        <v>75</v>
      </c>
      <c r="AS63" s="2" t="s">
        <v>75</v>
      </c>
      <c r="AT63" s="2" t="s">
        <v>75</v>
      </c>
      <c r="AU63" s="2" t="s">
        <v>75</v>
      </c>
      <c r="AV63" s="2" t="s">
        <v>75</v>
      </c>
      <c r="AW63" s="2" t="s">
        <v>64</v>
      </c>
      <c r="AX63" s="2" t="s">
        <v>62</v>
      </c>
      <c r="AY63" s="2" t="s">
        <v>75</v>
      </c>
      <c r="AZ63" s="2" t="s">
        <v>75</v>
      </c>
      <c r="BA63" s="2" t="s">
        <v>204</v>
      </c>
    </row>
    <row r="64" customFormat="false" ht="15" hidden="false" customHeight="false" outlineLevel="0" collapsed="false">
      <c r="A64" s="2" t="s">
        <v>221</v>
      </c>
      <c r="B64" s="2" t="s">
        <v>149</v>
      </c>
      <c r="C64" s="2" t="s">
        <v>58</v>
      </c>
      <c r="D64" s="2" t="s">
        <v>59</v>
      </c>
      <c r="E64" s="2" t="s">
        <v>79</v>
      </c>
      <c r="F64" s="2" t="s">
        <v>150</v>
      </c>
      <c r="G64" s="2" t="s">
        <v>75</v>
      </c>
      <c r="H64" s="2" t="s">
        <v>75</v>
      </c>
      <c r="I64" s="2" t="s">
        <v>75</v>
      </c>
      <c r="J64" s="2" t="s">
        <v>75</v>
      </c>
      <c r="K64" s="2" t="s">
        <v>75</v>
      </c>
      <c r="L64" s="2" t="s">
        <v>75</v>
      </c>
      <c r="M64" s="2" t="s">
        <v>75</v>
      </c>
      <c r="N64" s="2" t="s">
        <v>62</v>
      </c>
      <c r="O64" s="2" t="s">
        <v>75</v>
      </c>
      <c r="P64" s="2" t="s">
        <v>62</v>
      </c>
      <c r="Q64" s="2" t="s">
        <v>64</v>
      </c>
      <c r="R64" s="2" t="s">
        <v>66</v>
      </c>
      <c r="S64" s="2" t="s">
        <v>62</v>
      </c>
      <c r="T64" s="2" t="s">
        <v>63</v>
      </c>
      <c r="U64" s="2" t="s">
        <v>75</v>
      </c>
      <c r="V64" s="2" t="s">
        <v>75</v>
      </c>
      <c r="W64" s="2" t="s">
        <v>66</v>
      </c>
      <c r="X64" s="2" t="s">
        <v>62</v>
      </c>
      <c r="Y64" s="2" t="s">
        <v>63</v>
      </c>
      <c r="Z64" s="2" t="s">
        <v>66</v>
      </c>
      <c r="AA64" s="2" t="s">
        <v>65</v>
      </c>
      <c r="AB64" s="2" t="s">
        <v>75</v>
      </c>
      <c r="AC64" s="2" t="s">
        <v>65</v>
      </c>
      <c r="AD64" s="2" t="s">
        <v>75</v>
      </c>
      <c r="AE64" s="2" t="s">
        <v>66</v>
      </c>
      <c r="AF64" s="2" t="s">
        <v>64</v>
      </c>
      <c r="AG64" s="2" t="s">
        <v>66</v>
      </c>
      <c r="AH64" s="2" t="s">
        <v>66</v>
      </c>
      <c r="AI64" s="2" t="s">
        <v>65</v>
      </c>
      <c r="AJ64" s="2" t="s">
        <v>64</v>
      </c>
      <c r="AK64" s="2" t="s">
        <v>62</v>
      </c>
      <c r="AL64" s="2" t="s">
        <v>75</v>
      </c>
      <c r="AM64" s="2" t="s">
        <v>66</v>
      </c>
      <c r="AN64" s="2" t="s">
        <v>75</v>
      </c>
      <c r="AO64" s="2" t="s">
        <v>75</v>
      </c>
      <c r="AP64" s="2" t="s">
        <v>75</v>
      </c>
      <c r="AQ64" s="2" t="s">
        <v>62</v>
      </c>
      <c r="AR64" s="2" t="s">
        <v>75</v>
      </c>
      <c r="AS64" s="2" t="s">
        <v>75</v>
      </c>
      <c r="AT64" s="2" t="s">
        <v>75</v>
      </c>
      <c r="AU64" s="2" t="s">
        <v>75</v>
      </c>
      <c r="AV64" s="2" t="s">
        <v>63</v>
      </c>
      <c r="AW64" s="2" t="s">
        <v>64</v>
      </c>
      <c r="AX64" s="2" t="s">
        <v>64</v>
      </c>
      <c r="AY64" s="2" t="s">
        <v>62</v>
      </c>
      <c r="AZ64" s="2" t="s">
        <v>66</v>
      </c>
      <c r="BA64" s="2" t="s">
        <v>67</v>
      </c>
    </row>
    <row r="65" customFormat="false" ht="15" hidden="false" customHeight="false" outlineLevel="0" collapsed="false">
      <c r="A65" s="2" t="s">
        <v>222</v>
      </c>
      <c r="B65" s="2" t="s">
        <v>57</v>
      </c>
      <c r="C65" s="2" t="s">
        <v>58</v>
      </c>
      <c r="D65" s="2" t="s">
        <v>72</v>
      </c>
      <c r="E65" s="2" t="s">
        <v>60</v>
      </c>
      <c r="F65" s="2" t="s">
        <v>61</v>
      </c>
      <c r="G65" s="2" t="s">
        <v>75</v>
      </c>
      <c r="H65" s="2" t="s">
        <v>62</v>
      </c>
      <c r="I65" s="2" t="s">
        <v>62</v>
      </c>
      <c r="J65" s="2" t="s">
        <v>62</v>
      </c>
      <c r="K65" s="2" t="s">
        <v>62</v>
      </c>
      <c r="L65" s="2" t="s">
        <v>62</v>
      </c>
      <c r="M65" s="2" t="s">
        <v>66</v>
      </c>
      <c r="N65" s="2" t="s">
        <v>64</v>
      </c>
      <c r="O65" s="2" t="s">
        <v>62</v>
      </c>
      <c r="P65" s="2" t="s">
        <v>63</v>
      </c>
      <c r="Q65" s="2" t="s">
        <v>64</v>
      </c>
      <c r="R65" s="2" t="s">
        <v>64</v>
      </c>
      <c r="S65" s="2" t="s">
        <v>64</v>
      </c>
      <c r="T65" s="2" t="s">
        <v>64</v>
      </c>
      <c r="U65" s="2" t="s">
        <v>63</v>
      </c>
      <c r="V65" s="2" t="s">
        <v>64</v>
      </c>
      <c r="W65" s="2" t="s">
        <v>66</v>
      </c>
      <c r="X65" s="2" t="s">
        <v>63</v>
      </c>
      <c r="Y65" s="2" t="s">
        <v>63</v>
      </c>
      <c r="Z65" s="2" t="s">
        <v>64</v>
      </c>
      <c r="AA65" s="2" t="s">
        <v>63</v>
      </c>
      <c r="AB65" s="2" t="s">
        <v>65</v>
      </c>
      <c r="AC65" s="2" t="s">
        <v>64</v>
      </c>
      <c r="AD65" s="2" t="s">
        <v>65</v>
      </c>
      <c r="AE65" s="2" t="s">
        <v>66</v>
      </c>
      <c r="AF65" s="2" t="s">
        <v>65</v>
      </c>
      <c r="AG65" s="2" t="s">
        <v>64</v>
      </c>
      <c r="AH65" s="2" t="s">
        <v>64</v>
      </c>
      <c r="AI65" s="2" t="s">
        <v>66</v>
      </c>
      <c r="AJ65" s="2" t="s">
        <v>66</v>
      </c>
      <c r="AK65" s="2" t="s">
        <v>64</v>
      </c>
      <c r="AL65" s="2" t="s">
        <v>62</v>
      </c>
      <c r="AM65" s="2" t="s">
        <v>64</v>
      </c>
      <c r="AN65" s="2" t="s">
        <v>63</v>
      </c>
      <c r="AO65" s="2" t="s">
        <v>63</v>
      </c>
      <c r="AP65" s="2" t="s">
        <v>66</v>
      </c>
      <c r="AQ65" s="2" t="s">
        <v>66</v>
      </c>
      <c r="AR65" s="2" t="s">
        <v>63</v>
      </c>
      <c r="AS65" s="2" t="s">
        <v>62</v>
      </c>
      <c r="AT65" s="2" t="s">
        <v>62</v>
      </c>
      <c r="AU65" s="2" t="s">
        <v>63</v>
      </c>
      <c r="AV65" s="2" t="s">
        <v>66</v>
      </c>
      <c r="AW65" s="2" t="s">
        <v>63</v>
      </c>
      <c r="AX65" s="2" t="s">
        <v>62</v>
      </c>
      <c r="AY65" s="2" t="s">
        <v>62</v>
      </c>
      <c r="AZ65" s="2" t="s">
        <v>64</v>
      </c>
      <c r="BA65" s="2" t="s">
        <v>67</v>
      </c>
    </row>
    <row r="66" customFormat="false" ht="15" hidden="false" customHeight="false" outlineLevel="0" collapsed="false">
      <c r="A66" s="2" t="s">
        <v>223</v>
      </c>
      <c r="B66" s="2" t="s">
        <v>89</v>
      </c>
      <c r="C66" s="2" t="s">
        <v>58</v>
      </c>
      <c r="D66" s="2" t="s">
        <v>72</v>
      </c>
      <c r="E66" s="2" t="s">
        <v>73</v>
      </c>
      <c r="F66" s="2" t="s">
        <v>115</v>
      </c>
      <c r="G66" s="2" t="s">
        <v>66</v>
      </c>
      <c r="H66" s="2" t="s">
        <v>63</v>
      </c>
      <c r="I66" s="2" t="s">
        <v>64</v>
      </c>
      <c r="J66" s="2" t="s">
        <v>64</v>
      </c>
      <c r="K66" s="2" t="s">
        <v>63</v>
      </c>
      <c r="L66" s="2" t="s">
        <v>64</v>
      </c>
      <c r="M66" s="2" t="s">
        <v>63</v>
      </c>
      <c r="N66" s="2" t="s">
        <v>62</v>
      </c>
      <c r="O66" s="2" t="s">
        <v>75</v>
      </c>
      <c r="P66" s="2" t="s">
        <v>75</v>
      </c>
      <c r="Q66" s="2" t="s">
        <v>62</v>
      </c>
      <c r="R66" s="2" t="s">
        <v>75</v>
      </c>
      <c r="S66" s="2" t="s">
        <v>62</v>
      </c>
      <c r="T66" s="2" t="s">
        <v>62</v>
      </c>
      <c r="U66" s="2" t="s">
        <v>62</v>
      </c>
      <c r="V66" s="2" t="s">
        <v>62</v>
      </c>
      <c r="W66" s="2" t="s">
        <v>62</v>
      </c>
      <c r="X66" s="2" t="s">
        <v>62</v>
      </c>
      <c r="Y66" s="2" t="s">
        <v>66</v>
      </c>
      <c r="Z66" s="2" t="s">
        <v>63</v>
      </c>
      <c r="AA66" s="2" t="s">
        <v>64</v>
      </c>
      <c r="AB66" s="2" t="s">
        <v>64</v>
      </c>
      <c r="AC66" s="2" t="s">
        <v>65</v>
      </c>
      <c r="AD66" s="2" t="s">
        <v>63</v>
      </c>
      <c r="AE66" s="2" t="s">
        <v>65</v>
      </c>
      <c r="AF66" s="2" t="s">
        <v>64</v>
      </c>
      <c r="AG66" s="2" t="s">
        <v>65</v>
      </c>
      <c r="AH66" s="2" t="s">
        <v>65</v>
      </c>
      <c r="AI66" s="2" t="s">
        <v>65</v>
      </c>
      <c r="AJ66" s="2" t="s">
        <v>65</v>
      </c>
      <c r="AK66" s="2" t="s">
        <v>62</v>
      </c>
      <c r="AL66" s="2" t="s">
        <v>63</v>
      </c>
      <c r="AM66" s="2" t="s">
        <v>63</v>
      </c>
      <c r="AN66" s="2" t="s">
        <v>62</v>
      </c>
      <c r="AO66" s="2" t="s">
        <v>62</v>
      </c>
      <c r="AP66" s="2" t="s">
        <v>62</v>
      </c>
      <c r="AQ66" s="2" t="s">
        <v>62</v>
      </c>
      <c r="AR66" s="2" t="s">
        <v>75</v>
      </c>
      <c r="AS66" s="2" t="s">
        <v>62</v>
      </c>
      <c r="AT66" s="2" t="s">
        <v>75</v>
      </c>
      <c r="AU66" s="2" t="s">
        <v>63</v>
      </c>
      <c r="AV66" s="2" t="s">
        <v>62</v>
      </c>
      <c r="AW66" s="2" t="s">
        <v>63</v>
      </c>
      <c r="AX66" s="2" t="s">
        <v>63</v>
      </c>
      <c r="AY66" s="2" t="s">
        <v>75</v>
      </c>
      <c r="AZ66" s="2" t="s">
        <v>75</v>
      </c>
      <c r="BA66" s="2" t="s">
        <v>67</v>
      </c>
      <c r="BB66" s="2" t="s">
        <v>190</v>
      </c>
    </row>
    <row r="67" customFormat="false" ht="15" hidden="false" customHeight="false" outlineLevel="0" collapsed="false">
      <c r="A67" s="2" t="s">
        <v>224</v>
      </c>
      <c r="B67" s="2" t="s">
        <v>149</v>
      </c>
      <c r="C67" s="2" t="s">
        <v>71</v>
      </c>
      <c r="D67" s="2" t="s">
        <v>72</v>
      </c>
      <c r="E67" s="2" t="s">
        <v>110</v>
      </c>
      <c r="F67" s="2" t="s">
        <v>139</v>
      </c>
      <c r="G67" s="2" t="s">
        <v>66</v>
      </c>
      <c r="H67" s="2" t="s">
        <v>66</v>
      </c>
      <c r="I67" s="2" t="s">
        <v>66</v>
      </c>
      <c r="J67" s="2" t="s">
        <v>66</v>
      </c>
      <c r="K67" s="2" t="s">
        <v>66</v>
      </c>
      <c r="L67" s="2" t="s">
        <v>66</v>
      </c>
      <c r="M67" s="2" t="s">
        <v>66</v>
      </c>
      <c r="N67" s="2" t="s">
        <v>62</v>
      </c>
      <c r="O67" s="2" t="s">
        <v>75</v>
      </c>
      <c r="P67" s="2" t="s">
        <v>75</v>
      </c>
      <c r="Q67" s="2" t="s">
        <v>63</v>
      </c>
      <c r="R67" s="2" t="s">
        <v>64</v>
      </c>
      <c r="S67" s="2" t="s">
        <v>75</v>
      </c>
      <c r="T67" s="2" t="s">
        <v>63</v>
      </c>
      <c r="U67" s="2" t="s">
        <v>75</v>
      </c>
      <c r="V67" s="2" t="s">
        <v>75</v>
      </c>
      <c r="W67" s="2" t="s">
        <v>62</v>
      </c>
      <c r="X67" s="2" t="s">
        <v>75</v>
      </c>
      <c r="Y67" s="2" t="s">
        <v>66</v>
      </c>
      <c r="Z67" s="2" t="s">
        <v>66</v>
      </c>
      <c r="AA67" s="2" t="s">
        <v>63</v>
      </c>
      <c r="AB67" s="53" t="s">
        <v>66</v>
      </c>
      <c r="AC67" s="2" t="s">
        <v>66</v>
      </c>
      <c r="AD67" s="2" t="s">
        <v>66</v>
      </c>
      <c r="AE67" s="2" t="s">
        <v>66</v>
      </c>
      <c r="AF67" s="2" t="s">
        <v>66</v>
      </c>
      <c r="AG67" s="2" t="s">
        <v>75</v>
      </c>
      <c r="AH67" s="2" t="s">
        <v>75</v>
      </c>
      <c r="AI67" s="2" t="s">
        <v>75</v>
      </c>
      <c r="AJ67" s="2" t="s">
        <v>75</v>
      </c>
      <c r="AK67" s="2" t="s">
        <v>64</v>
      </c>
      <c r="AL67" s="2" t="s">
        <v>62</v>
      </c>
      <c r="AM67" s="2" t="s">
        <v>63</v>
      </c>
      <c r="AN67" s="2" t="s">
        <v>62</v>
      </c>
      <c r="AO67" s="2" t="s">
        <v>75</v>
      </c>
      <c r="AP67" s="2" t="s">
        <v>75</v>
      </c>
      <c r="AQ67" s="2" t="s">
        <v>75</v>
      </c>
      <c r="AR67" s="2" t="s">
        <v>75</v>
      </c>
      <c r="AS67" s="2" t="s">
        <v>75</v>
      </c>
      <c r="AT67" s="2" t="s">
        <v>62</v>
      </c>
      <c r="AU67" s="2" t="s">
        <v>63</v>
      </c>
      <c r="AV67" s="2" t="s">
        <v>63</v>
      </c>
      <c r="AW67" s="2" t="s">
        <v>64</v>
      </c>
      <c r="AX67" s="2" t="s">
        <v>64</v>
      </c>
      <c r="AY67" s="2" t="s">
        <v>75</v>
      </c>
      <c r="AZ67" s="2" t="s">
        <v>75</v>
      </c>
      <c r="BA67" s="2" t="s">
        <v>67</v>
      </c>
      <c r="BC67" s="2" t="s">
        <v>225</v>
      </c>
    </row>
    <row r="68" customFormat="false" ht="15" hidden="false" customHeight="false" outlineLevel="0" collapsed="false">
      <c r="A68" s="2" t="s">
        <v>226</v>
      </c>
      <c r="F68" s="2" t="s">
        <v>87</v>
      </c>
      <c r="G68" s="2" t="s">
        <v>62</v>
      </c>
      <c r="H68" s="2" t="s">
        <v>75</v>
      </c>
      <c r="I68" s="2" t="s">
        <v>75</v>
      </c>
      <c r="J68" s="2" t="s">
        <v>62</v>
      </c>
      <c r="K68" s="2" t="s">
        <v>62</v>
      </c>
      <c r="L68" s="2" t="s">
        <v>62</v>
      </c>
      <c r="M68" s="2" t="s">
        <v>63</v>
      </c>
      <c r="N68" s="2" t="s">
        <v>63</v>
      </c>
      <c r="O68" s="2" t="s">
        <v>62</v>
      </c>
      <c r="P68" s="2" t="s">
        <v>63</v>
      </c>
      <c r="Q68" s="2" t="s">
        <v>64</v>
      </c>
      <c r="R68" s="2" t="s">
        <v>63</v>
      </c>
      <c r="S68" s="2" t="s">
        <v>64</v>
      </c>
      <c r="T68" s="2" t="s">
        <v>64</v>
      </c>
      <c r="U68" s="2" t="s">
        <v>62</v>
      </c>
      <c r="V68" s="2" t="s">
        <v>63</v>
      </c>
      <c r="W68" s="2" t="s">
        <v>63</v>
      </c>
      <c r="X68" s="2" t="s">
        <v>63</v>
      </c>
      <c r="Y68" s="2" t="s">
        <v>63</v>
      </c>
      <c r="Z68" s="2" t="s">
        <v>63</v>
      </c>
      <c r="AA68" s="2" t="s">
        <v>63</v>
      </c>
      <c r="AB68" s="2" t="s">
        <v>75</v>
      </c>
      <c r="AC68" s="2" t="s">
        <v>66</v>
      </c>
      <c r="AD68" s="2" t="s">
        <v>65</v>
      </c>
      <c r="AE68" s="2" t="s">
        <v>66</v>
      </c>
      <c r="AF68" s="2" t="s">
        <v>63</v>
      </c>
      <c r="AG68" s="2" t="s">
        <v>66</v>
      </c>
      <c r="AH68" s="2" t="s">
        <v>66</v>
      </c>
      <c r="AI68" s="2" t="s">
        <v>64</v>
      </c>
      <c r="AJ68" s="2" t="s">
        <v>64</v>
      </c>
      <c r="AK68" s="2" t="s">
        <v>63</v>
      </c>
      <c r="AL68" s="2" t="s">
        <v>62</v>
      </c>
      <c r="AM68" s="2" t="s">
        <v>63</v>
      </c>
      <c r="AN68" s="2" t="s">
        <v>62</v>
      </c>
      <c r="AO68" s="2" t="s">
        <v>63</v>
      </c>
      <c r="AP68" s="2" t="s">
        <v>63</v>
      </c>
      <c r="AQ68" s="2" t="s">
        <v>63</v>
      </c>
      <c r="AR68" s="2" t="s">
        <v>75</v>
      </c>
      <c r="AS68" s="2" t="s">
        <v>75</v>
      </c>
      <c r="AT68" s="2" t="s">
        <v>62</v>
      </c>
      <c r="AU68" s="2" t="s">
        <v>62</v>
      </c>
      <c r="AV68" s="2" t="s">
        <v>63</v>
      </c>
      <c r="AW68" s="2" t="s">
        <v>64</v>
      </c>
      <c r="AX68" s="2" t="s">
        <v>63</v>
      </c>
      <c r="AY68" s="2" t="s">
        <v>62</v>
      </c>
      <c r="AZ68" s="2" t="s">
        <v>63</v>
      </c>
      <c r="BA68" s="2" t="s">
        <v>67</v>
      </c>
    </row>
    <row r="69" customFormat="false" ht="15" hidden="false" customHeight="false" outlineLevel="0" collapsed="false">
      <c r="A69" s="2" t="s">
        <v>227</v>
      </c>
      <c r="B69" s="2" t="s">
        <v>129</v>
      </c>
      <c r="C69" s="2" t="s">
        <v>58</v>
      </c>
      <c r="D69" s="2" t="s">
        <v>59</v>
      </c>
      <c r="E69" s="2" t="s">
        <v>73</v>
      </c>
      <c r="F69" s="2" t="s">
        <v>74</v>
      </c>
      <c r="G69" s="2" t="s">
        <v>64</v>
      </c>
      <c r="H69" s="2" t="s">
        <v>62</v>
      </c>
      <c r="I69" s="2" t="s">
        <v>66</v>
      </c>
      <c r="J69" s="2" t="s">
        <v>75</v>
      </c>
      <c r="K69" s="2" t="s">
        <v>63</v>
      </c>
      <c r="L69" s="2" t="s">
        <v>64</v>
      </c>
      <c r="M69" s="2" t="s">
        <v>64</v>
      </c>
      <c r="N69" s="2" t="s">
        <v>75</v>
      </c>
      <c r="O69" s="2" t="s">
        <v>62</v>
      </c>
      <c r="P69" s="2" t="s">
        <v>62</v>
      </c>
      <c r="Q69" s="2" t="s">
        <v>62</v>
      </c>
      <c r="R69" s="2" t="s">
        <v>64</v>
      </c>
      <c r="S69" s="2" t="s">
        <v>64</v>
      </c>
      <c r="T69" s="2" t="s">
        <v>64</v>
      </c>
      <c r="U69" s="2" t="s">
        <v>62</v>
      </c>
      <c r="V69" s="2" t="s">
        <v>62</v>
      </c>
      <c r="W69" s="2" t="s">
        <v>64</v>
      </c>
      <c r="X69" s="2" t="s">
        <v>62</v>
      </c>
      <c r="Y69" s="2" t="s">
        <v>64</v>
      </c>
      <c r="Z69" s="2" t="s">
        <v>65</v>
      </c>
      <c r="AA69" s="2" t="s">
        <v>64</v>
      </c>
      <c r="AB69" s="2" t="s">
        <v>64</v>
      </c>
      <c r="AC69" s="2" t="s">
        <v>65</v>
      </c>
      <c r="AD69" s="2" t="s">
        <v>64</v>
      </c>
      <c r="AE69" s="2" t="s">
        <v>65</v>
      </c>
      <c r="AF69" s="2" t="s">
        <v>63</v>
      </c>
      <c r="AG69" s="2" t="s">
        <v>65</v>
      </c>
      <c r="AH69" s="2" t="s">
        <v>64</v>
      </c>
      <c r="AI69" s="2" t="s">
        <v>66</v>
      </c>
      <c r="AJ69" s="2" t="s">
        <v>66</v>
      </c>
      <c r="AK69" s="2" t="s">
        <v>64</v>
      </c>
      <c r="AL69" s="2" t="s">
        <v>62</v>
      </c>
      <c r="AM69" s="2" t="s">
        <v>64</v>
      </c>
      <c r="AN69" s="2" t="s">
        <v>64</v>
      </c>
      <c r="AO69" s="2" t="s">
        <v>62</v>
      </c>
      <c r="AP69" s="2" t="s">
        <v>62</v>
      </c>
      <c r="AQ69" s="2" t="s">
        <v>62</v>
      </c>
      <c r="AR69" s="2" t="s">
        <v>62</v>
      </c>
      <c r="AS69" s="2" t="s">
        <v>62</v>
      </c>
      <c r="AT69" s="2" t="s">
        <v>75</v>
      </c>
      <c r="AU69" s="2" t="s">
        <v>62</v>
      </c>
      <c r="AV69" s="2" t="s">
        <v>62</v>
      </c>
      <c r="AW69" s="2" t="s">
        <v>62</v>
      </c>
      <c r="AX69" s="2" t="s">
        <v>63</v>
      </c>
      <c r="AY69" s="2" t="s">
        <v>62</v>
      </c>
      <c r="AZ69" s="2" t="s">
        <v>64</v>
      </c>
      <c r="BA69" s="2" t="s">
        <v>67</v>
      </c>
    </row>
    <row r="70" customFormat="false" ht="15" hidden="false" customHeight="false" outlineLevel="0" collapsed="false">
      <c r="A70" s="2" t="s">
        <v>228</v>
      </c>
      <c r="B70" s="2" t="s">
        <v>129</v>
      </c>
      <c r="C70" s="2" t="s">
        <v>58</v>
      </c>
      <c r="D70" s="2" t="s">
        <v>72</v>
      </c>
      <c r="E70" s="2" t="s">
        <v>73</v>
      </c>
      <c r="F70" s="2" t="s">
        <v>115</v>
      </c>
      <c r="G70" s="2" t="s">
        <v>64</v>
      </c>
      <c r="H70" s="2" t="s">
        <v>64</v>
      </c>
      <c r="I70" s="2" t="s">
        <v>75</v>
      </c>
      <c r="J70" s="2" t="s">
        <v>64</v>
      </c>
      <c r="K70" s="2" t="s">
        <v>64</v>
      </c>
      <c r="L70" s="2" t="s">
        <v>62</v>
      </c>
      <c r="M70" s="2" t="s">
        <v>66</v>
      </c>
      <c r="N70" s="2" t="s">
        <v>75</v>
      </c>
      <c r="O70" s="2" t="s">
        <v>75</v>
      </c>
      <c r="P70" s="2" t="s">
        <v>62</v>
      </c>
      <c r="Q70" s="2" t="s">
        <v>63</v>
      </c>
      <c r="R70" s="2" t="s">
        <v>64</v>
      </c>
      <c r="S70" s="2" t="s">
        <v>62</v>
      </c>
      <c r="T70" s="2" t="s">
        <v>62</v>
      </c>
      <c r="U70" s="2" t="s">
        <v>62</v>
      </c>
      <c r="V70" s="2" t="s">
        <v>75</v>
      </c>
      <c r="W70" s="2" t="s">
        <v>63</v>
      </c>
      <c r="X70" s="2" t="s">
        <v>75</v>
      </c>
      <c r="Y70" s="2" t="s">
        <v>62</v>
      </c>
      <c r="Z70" s="2" t="s">
        <v>66</v>
      </c>
      <c r="AA70" s="2" t="s">
        <v>75</v>
      </c>
      <c r="AB70" s="53" t="s">
        <v>66</v>
      </c>
      <c r="AC70" s="2" t="s">
        <v>65</v>
      </c>
      <c r="AD70" s="2" t="s">
        <v>65</v>
      </c>
      <c r="AE70" s="2" t="s">
        <v>63</v>
      </c>
      <c r="AF70" s="2" t="s">
        <v>64</v>
      </c>
      <c r="AG70" s="2" t="s">
        <v>65</v>
      </c>
      <c r="AH70" s="2" t="s">
        <v>64</v>
      </c>
      <c r="AI70" s="2" t="s">
        <v>64</v>
      </c>
      <c r="AJ70" s="2" t="s">
        <v>65</v>
      </c>
      <c r="AK70" s="2" t="s">
        <v>62</v>
      </c>
      <c r="AL70" s="2" t="s">
        <v>66</v>
      </c>
      <c r="AM70" s="2" t="s">
        <v>63</v>
      </c>
      <c r="AN70" s="2" t="s">
        <v>63</v>
      </c>
      <c r="AO70" s="2" t="s">
        <v>75</v>
      </c>
      <c r="AP70" s="2" t="s">
        <v>75</v>
      </c>
      <c r="AQ70" s="2" t="s">
        <v>66</v>
      </c>
      <c r="AR70" s="2" t="s">
        <v>75</v>
      </c>
      <c r="AS70" s="2" t="s">
        <v>75</v>
      </c>
      <c r="AT70" s="2" t="s">
        <v>75</v>
      </c>
      <c r="AU70" s="2" t="s">
        <v>90</v>
      </c>
      <c r="AV70" s="2" t="s">
        <v>90</v>
      </c>
      <c r="AW70" s="2" t="s">
        <v>64</v>
      </c>
      <c r="AX70" s="2" t="s">
        <v>75</v>
      </c>
      <c r="AY70" s="2" t="s">
        <v>75</v>
      </c>
      <c r="AZ70" s="2" t="s">
        <v>75</v>
      </c>
      <c r="BA70" s="2" t="s">
        <v>67</v>
      </c>
    </row>
    <row r="71" customFormat="false" ht="15" hidden="false" customHeight="false" outlineLevel="0" collapsed="false">
      <c r="A71" s="2" t="s">
        <v>229</v>
      </c>
      <c r="B71" s="2" t="s">
        <v>95</v>
      </c>
      <c r="C71" s="2" t="s">
        <v>71</v>
      </c>
      <c r="D71" s="2" t="s">
        <v>59</v>
      </c>
      <c r="E71" s="2" t="s">
        <v>73</v>
      </c>
      <c r="F71" s="2" t="s">
        <v>87</v>
      </c>
      <c r="G71" s="2" t="s">
        <v>75</v>
      </c>
      <c r="H71" s="2" t="s">
        <v>66</v>
      </c>
      <c r="I71" s="2" t="s">
        <v>66</v>
      </c>
      <c r="J71" s="2" t="s">
        <v>63</v>
      </c>
      <c r="K71" s="2" t="s">
        <v>64</v>
      </c>
      <c r="L71" s="2" t="s">
        <v>64</v>
      </c>
      <c r="M71" s="2" t="s">
        <v>66</v>
      </c>
      <c r="N71" s="2" t="s">
        <v>63</v>
      </c>
      <c r="O71" s="2" t="s">
        <v>75</v>
      </c>
      <c r="P71" s="2" t="s">
        <v>62</v>
      </c>
      <c r="Q71" s="2" t="s">
        <v>64</v>
      </c>
      <c r="R71" s="2" t="s">
        <v>66</v>
      </c>
      <c r="S71" s="2" t="s">
        <v>75</v>
      </c>
      <c r="T71" s="2" t="s">
        <v>62</v>
      </c>
      <c r="U71" s="2" t="s">
        <v>62</v>
      </c>
      <c r="V71" s="2" t="s">
        <v>62</v>
      </c>
      <c r="W71" s="2" t="s">
        <v>63</v>
      </c>
      <c r="X71" s="2" t="s">
        <v>62</v>
      </c>
      <c r="Y71" s="2" t="s">
        <v>66</v>
      </c>
      <c r="Z71" s="2" t="s">
        <v>63</v>
      </c>
      <c r="AA71" s="2" t="s">
        <v>64</v>
      </c>
      <c r="AB71" s="2" t="s">
        <v>64</v>
      </c>
      <c r="AC71" s="2" t="s">
        <v>65</v>
      </c>
      <c r="AD71" s="2" t="s">
        <v>65</v>
      </c>
      <c r="AE71" s="2" t="s">
        <v>64</v>
      </c>
      <c r="AF71" s="2" t="s">
        <v>64</v>
      </c>
      <c r="AG71" s="2" t="s">
        <v>63</v>
      </c>
      <c r="AH71" s="2" t="s">
        <v>66</v>
      </c>
      <c r="AI71" s="2" t="s">
        <v>64</v>
      </c>
      <c r="AJ71" s="2" t="s">
        <v>65</v>
      </c>
      <c r="AK71" s="2" t="s">
        <v>62</v>
      </c>
      <c r="AL71" s="2" t="s">
        <v>62</v>
      </c>
      <c r="AM71" s="2" t="s">
        <v>62</v>
      </c>
      <c r="AN71" s="2" t="s">
        <v>62</v>
      </c>
      <c r="AO71" s="2" t="s">
        <v>62</v>
      </c>
      <c r="AP71" s="2" t="s">
        <v>62</v>
      </c>
      <c r="AQ71" s="2" t="s">
        <v>62</v>
      </c>
      <c r="AR71" s="2" t="s">
        <v>62</v>
      </c>
      <c r="AS71" s="2" t="s">
        <v>62</v>
      </c>
      <c r="AT71" s="2" t="s">
        <v>62</v>
      </c>
      <c r="AU71" s="2" t="s">
        <v>62</v>
      </c>
      <c r="AV71" s="2" t="s">
        <v>64</v>
      </c>
      <c r="AW71" s="2" t="s">
        <v>63</v>
      </c>
      <c r="AX71" s="2" t="s">
        <v>62</v>
      </c>
      <c r="AY71" s="2" t="s">
        <v>62</v>
      </c>
      <c r="AZ71" s="2" t="s">
        <v>63</v>
      </c>
      <c r="BA71" s="2" t="s">
        <v>67</v>
      </c>
    </row>
    <row r="72" customFormat="false" ht="15" hidden="false" customHeight="false" outlineLevel="0" collapsed="false">
      <c r="A72" s="2" t="s">
        <v>230</v>
      </c>
      <c r="B72" s="2" t="s">
        <v>149</v>
      </c>
      <c r="C72" s="2" t="s">
        <v>71</v>
      </c>
      <c r="D72" s="2" t="s">
        <v>59</v>
      </c>
      <c r="E72" s="2" t="s">
        <v>73</v>
      </c>
      <c r="F72" s="2" t="s">
        <v>61</v>
      </c>
      <c r="G72" s="2" t="s">
        <v>75</v>
      </c>
      <c r="H72" s="2" t="s">
        <v>75</v>
      </c>
      <c r="I72" s="2" t="s">
        <v>62</v>
      </c>
      <c r="J72" s="2" t="s">
        <v>62</v>
      </c>
      <c r="K72" s="2" t="s">
        <v>63</v>
      </c>
      <c r="L72" s="2" t="s">
        <v>75</v>
      </c>
      <c r="M72" s="2" t="s">
        <v>64</v>
      </c>
      <c r="N72" s="2" t="s">
        <v>62</v>
      </c>
      <c r="O72" s="2" t="s">
        <v>62</v>
      </c>
      <c r="P72" s="2" t="s">
        <v>75</v>
      </c>
      <c r="Q72" s="2" t="s">
        <v>66</v>
      </c>
      <c r="R72" s="2" t="s">
        <v>64</v>
      </c>
      <c r="S72" s="2" t="s">
        <v>63</v>
      </c>
      <c r="T72" s="2" t="s">
        <v>64</v>
      </c>
      <c r="U72" s="2" t="s">
        <v>62</v>
      </c>
      <c r="V72" s="2" t="s">
        <v>62</v>
      </c>
      <c r="W72" s="2" t="s">
        <v>63</v>
      </c>
      <c r="X72" s="2" t="s">
        <v>63</v>
      </c>
      <c r="Y72" s="2" t="s">
        <v>64</v>
      </c>
      <c r="Z72" s="2" t="s">
        <v>63</v>
      </c>
      <c r="AA72" s="2" t="s">
        <v>65</v>
      </c>
      <c r="AB72" s="2" t="s">
        <v>64</v>
      </c>
      <c r="AC72" s="2" t="s">
        <v>64</v>
      </c>
      <c r="AD72" s="2" t="s">
        <v>75</v>
      </c>
      <c r="AE72" s="2" t="s">
        <v>64</v>
      </c>
      <c r="AF72" s="2" t="s">
        <v>65</v>
      </c>
      <c r="AG72" s="2" t="s">
        <v>65</v>
      </c>
      <c r="AH72" s="2" t="s">
        <v>66</v>
      </c>
      <c r="AI72" s="2" t="s">
        <v>66</v>
      </c>
      <c r="AJ72" s="2" t="s">
        <v>64</v>
      </c>
      <c r="AK72" s="2" t="s">
        <v>64</v>
      </c>
      <c r="AL72" s="2" t="s">
        <v>75</v>
      </c>
      <c r="AM72" s="2" t="s">
        <v>62</v>
      </c>
      <c r="AN72" s="2" t="s">
        <v>62</v>
      </c>
      <c r="AO72" s="2" t="s">
        <v>62</v>
      </c>
      <c r="AP72" s="2" t="s">
        <v>63</v>
      </c>
      <c r="AQ72" s="2" t="s">
        <v>63</v>
      </c>
      <c r="AR72" s="2" t="s">
        <v>64</v>
      </c>
      <c r="AS72" s="2" t="s">
        <v>64</v>
      </c>
      <c r="AT72" s="2" t="s">
        <v>75</v>
      </c>
      <c r="AU72" s="2" t="s">
        <v>62</v>
      </c>
      <c r="AV72" s="2" t="s">
        <v>63</v>
      </c>
      <c r="AW72" s="2" t="s">
        <v>75</v>
      </c>
      <c r="AX72" s="2" t="s">
        <v>75</v>
      </c>
      <c r="AY72" s="2" t="s">
        <v>62</v>
      </c>
      <c r="AZ72" s="2" t="s">
        <v>63</v>
      </c>
      <c r="BA72" s="2" t="s">
        <v>67</v>
      </c>
      <c r="BB72" s="2" t="s">
        <v>231</v>
      </c>
    </row>
    <row r="73"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73"/>
  <sheetViews>
    <sheetView showFormulas="false" showGridLines="true" showRowColHeaders="true" showZeros="true" rightToLeft="false" tabSelected="false" showOutlineSymbols="true" defaultGridColor="true" view="normal" topLeftCell="AV62" colorId="64" zoomScale="100" zoomScaleNormal="100" zoomScalePageLayoutView="100" workbookViewId="0">
      <selection pane="topLeft" activeCell="G2" activeCellId="1" sqref="L:L G2"/>
    </sheetView>
  </sheetViews>
  <sheetFormatPr defaultColWidth="24.9375" defaultRowHeight="15" zeroHeight="false" outlineLevelRow="0" outlineLevelCol="0"/>
  <cols>
    <col collapsed="false" customWidth="true" hidden="false" outlineLevel="0" max="1024" min="1001" style="0" width="8.5"/>
  </cols>
  <sheetData>
    <row r="1" customFormat="false" ht="158.2" hidden="false" customHeight="false" outlineLevel="0" collapsed="false">
      <c r="A1" s="1" t="s">
        <v>0</v>
      </c>
      <c r="B1" s="1" t="s">
        <v>1</v>
      </c>
      <c r="C1" s="1" t="s">
        <v>2</v>
      </c>
      <c r="D1" s="1" t="s">
        <v>3</v>
      </c>
      <c r="E1" s="1" t="s">
        <v>4</v>
      </c>
      <c r="F1" s="1" t="s">
        <v>5</v>
      </c>
      <c r="G1" s="1" t="s">
        <v>601</v>
      </c>
      <c r="H1" s="1" t="s">
        <v>602</v>
      </c>
      <c r="I1" s="1" t="s">
        <v>603</v>
      </c>
      <c r="J1" s="1" t="s">
        <v>604</v>
      </c>
      <c r="K1" s="1" t="s">
        <v>606</v>
      </c>
      <c r="L1" s="1" t="s">
        <v>607</v>
      </c>
      <c r="M1" s="1" t="s">
        <v>608</v>
      </c>
      <c r="N1" s="1" t="s">
        <v>609</v>
      </c>
      <c r="O1" s="1" t="s">
        <v>611</v>
      </c>
      <c r="P1" s="1" t="s">
        <v>612</v>
      </c>
      <c r="Q1" s="1" t="s">
        <v>613</v>
      </c>
      <c r="R1" s="1" t="s">
        <v>614</v>
      </c>
      <c r="S1" s="1" t="s">
        <v>616</v>
      </c>
      <c r="T1" s="1" t="s">
        <v>617</v>
      </c>
      <c r="U1" s="1" t="s">
        <v>618</v>
      </c>
      <c r="V1" s="1" t="s">
        <v>619</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1" t="s">
        <v>636</v>
      </c>
      <c r="AM1" s="1" t="s">
        <v>637</v>
      </c>
      <c r="AN1" s="1" t="s">
        <v>638</v>
      </c>
      <c r="AO1" s="1" t="s">
        <v>639</v>
      </c>
      <c r="AP1" s="1" t="s">
        <v>640</v>
      </c>
      <c r="AQ1" s="1" t="s">
        <v>641</v>
      </c>
      <c r="AR1" s="1" t="s">
        <v>642</v>
      </c>
      <c r="AS1" s="1" t="s">
        <v>643</v>
      </c>
      <c r="AT1" s="1" t="s">
        <v>644</v>
      </c>
      <c r="AU1" s="1" t="s">
        <v>645</v>
      </c>
      <c r="AV1" s="1" t="s">
        <v>646</v>
      </c>
      <c r="AW1" s="1" t="s">
        <v>647</v>
      </c>
      <c r="AX1" s="1" t="s">
        <v>648</v>
      </c>
      <c r="AY1" s="1" t="s">
        <v>649</v>
      </c>
      <c r="AZ1" s="1" t="s">
        <v>650</v>
      </c>
      <c r="BA1" s="1" t="s">
        <v>52</v>
      </c>
      <c r="BB1" s="1" t="s">
        <v>53</v>
      </c>
      <c r="BC1" s="1" t="s">
        <v>54</v>
      </c>
      <c r="BD1" s="1" t="s">
        <v>55</v>
      </c>
    </row>
    <row r="2" customFormat="false" ht="15" hidden="false" customHeight="false" outlineLevel="0" collapsed="false">
      <c r="A2" s="2" t="s">
        <v>56</v>
      </c>
      <c r="B2" s="2" t="s">
        <v>57</v>
      </c>
      <c r="C2" s="2" t="s">
        <v>58</v>
      </c>
      <c r="D2" s="2" t="s">
        <v>59</v>
      </c>
      <c r="E2" s="2" t="s">
        <v>60</v>
      </c>
      <c r="F2" s="2" t="s">
        <v>61</v>
      </c>
      <c r="G2" s="2" t="n">
        <v>4</v>
      </c>
      <c r="H2" s="2" t="n">
        <v>4</v>
      </c>
      <c r="I2" s="2" t="n">
        <v>4</v>
      </c>
      <c r="J2" s="2" t="n">
        <v>4</v>
      </c>
      <c r="K2" s="2" t="n">
        <v>4</v>
      </c>
      <c r="L2" s="2" t="n">
        <v>4</v>
      </c>
      <c r="M2" s="2" t="n">
        <v>3</v>
      </c>
      <c r="N2" s="2" t="n">
        <v>4</v>
      </c>
      <c r="O2" s="2" t="n">
        <v>4</v>
      </c>
      <c r="P2" s="2" t="n">
        <v>3</v>
      </c>
      <c r="Q2" s="2" t="n">
        <v>3</v>
      </c>
      <c r="R2" s="2" t="n">
        <v>3</v>
      </c>
      <c r="S2" s="2" t="n">
        <v>4</v>
      </c>
      <c r="T2" s="2" t="n">
        <v>2</v>
      </c>
      <c r="U2" s="2" t="n">
        <v>4</v>
      </c>
      <c r="V2" s="2" t="n">
        <v>2</v>
      </c>
      <c r="W2" s="2" t="n">
        <v>4</v>
      </c>
      <c r="X2" s="2" t="n">
        <v>2</v>
      </c>
      <c r="Y2" s="2" t="n">
        <v>2</v>
      </c>
      <c r="Z2" s="2" t="n">
        <v>3</v>
      </c>
      <c r="AA2" s="2" t="n">
        <v>4</v>
      </c>
      <c r="AB2" s="2" t="n">
        <v>4</v>
      </c>
      <c r="AC2" s="2" t="n">
        <v>1</v>
      </c>
      <c r="AD2" s="2" t="n">
        <v>4</v>
      </c>
      <c r="AE2" s="2" t="n">
        <v>2</v>
      </c>
      <c r="AF2" s="2" t="n">
        <v>4</v>
      </c>
      <c r="AG2" s="2" t="n">
        <v>2</v>
      </c>
      <c r="AH2" s="2" t="n">
        <v>2</v>
      </c>
      <c r="AI2" s="2" t="n">
        <v>1</v>
      </c>
      <c r="AJ2" s="2" t="n">
        <v>1</v>
      </c>
      <c r="AK2" s="2" t="n">
        <v>4</v>
      </c>
      <c r="AL2" s="2" t="n">
        <v>4</v>
      </c>
      <c r="AM2" s="2" t="n">
        <v>2</v>
      </c>
      <c r="AN2" s="2" t="n">
        <v>4</v>
      </c>
      <c r="AO2" s="2" t="n">
        <v>4</v>
      </c>
      <c r="AP2" s="2" t="n">
        <v>2</v>
      </c>
      <c r="AQ2" s="2" t="n">
        <v>3</v>
      </c>
      <c r="AR2" s="2" t="n">
        <v>4</v>
      </c>
      <c r="AS2" s="2" t="n">
        <v>4</v>
      </c>
      <c r="AT2" s="2" t="n">
        <v>4</v>
      </c>
      <c r="AU2" s="2" t="n">
        <v>3</v>
      </c>
      <c r="AV2" s="2" t="n">
        <v>4</v>
      </c>
      <c r="AW2" s="2" t="n">
        <v>4</v>
      </c>
      <c r="AX2" s="2" t="n">
        <v>4</v>
      </c>
      <c r="AY2" s="2" t="n">
        <v>4</v>
      </c>
      <c r="AZ2" s="2" t="n">
        <v>4</v>
      </c>
      <c r="BA2" s="2" t="s">
        <v>67</v>
      </c>
      <c r="BB2" s="2" t="s">
        <v>651</v>
      </c>
    </row>
    <row r="3" customFormat="false" ht="15" hidden="false" customHeight="false" outlineLevel="0" collapsed="false">
      <c r="A3" s="2" t="s">
        <v>69</v>
      </c>
      <c r="B3" s="2" t="s">
        <v>70</v>
      </c>
      <c r="C3" s="2" t="s">
        <v>71</v>
      </c>
      <c r="D3" s="2" t="s">
        <v>72</v>
      </c>
      <c r="E3" s="2" t="s">
        <v>73</v>
      </c>
      <c r="F3" s="2" t="s">
        <v>74</v>
      </c>
      <c r="G3" s="2" t="n">
        <v>5</v>
      </c>
      <c r="H3" s="2" t="n">
        <v>2</v>
      </c>
      <c r="I3" s="2" t="n">
        <v>2</v>
      </c>
      <c r="J3" s="2" t="n">
        <v>2</v>
      </c>
      <c r="K3" s="2" t="n">
        <v>4</v>
      </c>
      <c r="L3" s="2" t="n">
        <v>3</v>
      </c>
      <c r="M3" s="2" t="n">
        <v>2</v>
      </c>
      <c r="N3" s="2" t="n">
        <v>5</v>
      </c>
      <c r="O3" s="2" t="n">
        <v>5</v>
      </c>
      <c r="P3" s="2" t="n">
        <v>5</v>
      </c>
      <c r="Q3" s="2" t="n">
        <v>5</v>
      </c>
      <c r="R3" s="2" t="n">
        <v>5</v>
      </c>
      <c r="S3" s="2" t="n">
        <v>5</v>
      </c>
      <c r="T3" s="2" t="n">
        <v>2</v>
      </c>
      <c r="U3" s="2" t="n">
        <v>3</v>
      </c>
      <c r="V3" s="2" t="n">
        <v>5</v>
      </c>
      <c r="W3" s="2" t="n">
        <v>5</v>
      </c>
      <c r="X3" s="2" t="n">
        <v>5</v>
      </c>
      <c r="Y3" s="2" t="n">
        <v>1</v>
      </c>
      <c r="Z3" s="2" t="n">
        <v>2</v>
      </c>
      <c r="AA3" s="2" t="n">
        <v>1</v>
      </c>
      <c r="AB3" s="2" t="n">
        <v>2</v>
      </c>
      <c r="AC3" s="2" t="n">
        <v>4</v>
      </c>
      <c r="AD3" s="2" t="n">
        <v>4</v>
      </c>
      <c r="AE3" s="2" t="n">
        <v>3</v>
      </c>
      <c r="AF3" s="2" t="n">
        <v>2</v>
      </c>
      <c r="AG3" s="2" t="n">
        <v>4</v>
      </c>
      <c r="AH3" s="2" t="n">
        <v>3</v>
      </c>
      <c r="AI3" s="2" t="n">
        <v>2</v>
      </c>
      <c r="AJ3" s="2" t="n">
        <v>1</v>
      </c>
      <c r="AK3" s="2" t="n">
        <v>4</v>
      </c>
      <c r="AL3" s="2" t="n">
        <v>5</v>
      </c>
      <c r="AM3" s="2" t="n">
        <v>4</v>
      </c>
      <c r="AN3" s="2" t="n">
        <v>5</v>
      </c>
      <c r="AO3" s="2" t="n">
        <v>5</v>
      </c>
      <c r="AP3" s="2" t="n">
        <v>5</v>
      </c>
      <c r="AQ3" s="2" t="n">
        <v>5</v>
      </c>
      <c r="AR3" s="2" t="n">
        <v>5</v>
      </c>
      <c r="AS3" s="2" t="n">
        <v>5</v>
      </c>
      <c r="AT3" s="2" t="n">
        <v>3</v>
      </c>
      <c r="AU3" s="2" t="n">
        <v>5</v>
      </c>
      <c r="AV3" s="2" t="n">
        <v>5</v>
      </c>
      <c r="AW3" s="2" t="n">
        <v>2</v>
      </c>
      <c r="AX3" s="2" t="n">
        <v>5</v>
      </c>
      <c r="AY3" s="2" t="n">
        <v>5</v>
      </c>
      <c r="AZ3" s="2" t="n">
        <v>5</v>
      </c>
      <c r="BA3" s="2" t="s">
        <v>67</v>
      </c>
      <c r="BD3" s="2" t="s">
        <v>76</v>
      </c>
    </row>
    <row r="4" customFormat="false" ht="15" hidden="false" customHeight="false" outlineLevel="0" collapsed="false">
      <c r="A4" s="2" t="s">
        <v>77</v>
      </c>
      <c r="B4" s="2" t="s">
        <v>70</v>
      </c>
      <c r="C4" s="2" t="s">
        <v>58</v>
      </c>
      <c r="D4" s="2" t="s">
        <v>72</v>
      </c>
      <c r="E4" s="2" t="s">
        <v>73</v>
      </c>
      <c r="F4" s="2" t="s">
        <v>61</v>
      </c>
      <c r="G4" s="2" t="n">
        <v>4</v>
      </c>
      <c r="H4" s="2" t="n">
        <v>5</v>
      </c>
      <c r="I4" s="2" t="n">
        <v>4</v>
      </c>
      <c r="J4" s="2" t="n">
        <v>2</v>
      </c>
      <c r="K4" s="2" t="n">
        <v>2</v>
      </c>
      <c r="L4" s="2" t="n">
        <v>4</v>
      </c>
      <c r="M4" s="2" t="n">
        <v>3</v>
      </c>
      <c r="N4" s="2" t="n">
        <v>3</v>
      </c>
      <c r="O4" s="2" t="n">
        <v>3</v>
      </c>
      <c r="P4" s="2" t="n">
        <v>3</v>
      </c>
      <c r="Q4" s="2" t="n">
        <v>2</v>
      </c>
      <c r="R4" s="2" t="n">
        <v>2</v>
      </c>
      <c r="S4" s="2" t="n">
        <v>4</v>
      </c>
      <c r="T4" s="2" t="n">
        <v>2</v>
      </c>
      <c r="U4" s="2" t="n">
        <v>4</v>
      </c>
      <c r="V4" s="2" t="n">
        <v>4</v>
      </c>
      <c r="W4" s="2" t="n">
        <v>3</v>
      </c>
      <c r="X4" s="2" t="n">
        <v>4</v>
      </c>
      <c r="Y4" s="2" t="n">
        <v>3</v>
      </c>
      <c r="Z4" s="2" t="n">
        <v>2</v>
      </c>
      <c r="AA4" s="2" t="n">
        <v>2</v>
      </c>
      <c r="AB4" s="2" t="n">
        <v>3</v>
      </c>
      <c r="AC4" s="2" t="n">
        <v>2</v>
      </c>
      <c r="AD4" s="2" t="n">
        <v>2</v>
      </c>
      <c r="AE4" s="2" t="n">
        <v>3</v>
      </c>
      <c r="AF4" s="2" t="n">
        <v>4</v>
      </c>
      <c r="AG4" s="2" t="n">
        <v>3</v>
      </c>
      <c r="AH4" s="2" t="n">
        <v>2</v>
      </c>
      <c r="AI4" s="2" t="n">
        <v>1</v>
      </c>
      <c r="AJ4" s="2" t="n">
        <v>2</v>
      </c>
      <c r="AK4" s="2" t="n">
        <v>2</v>
      </c>
      <c r="AL4" s="2" t="n">
        <v>3</v>
      </c>
      <c r="AM4" s="2" t="n">
        <v>3</v>
      </c>
      <c r="AN4" s="2" t="n">
        <v>4</v>
      </c>
      <c r="AO4" s="2" t="n">
        <v>4</v>
      </c>
      <c r="AP4" s="2" t="n">
        <v>3</v>
      </c>
      <c r="AQ4" s="2" t="n">
        <v>2</v>
      </c>
      <c r="AR4" s="2" t="n">
        <v>4</v>
      </c>
      <c r="AS4" s="2" t="n">
        <v>4</v>
      </c>
      <c r="AT4" s="2" t="n">
        <v>4</v>
      </c>
      <c r="AU4" s="2" t="n">
        <v>3</v>
      </c>
      <c r="AV4" s="2" t="n">
        <v>3</v>
      </c>
      <c r="AW4" s="2" t="n">
        <v>4</v>
      </c>
      <c r="AX4" s="2" t="n">
        <v>2</v>
      </c>
      <c r="AY4" s="2" t="n">
        <v>3</v>
      </c>
      <c r="AZ4" s="2" t="n">
        <v>4</v>
      </c>
      <c r="BA4" s="2" t="s">
        <v>67</v>
      </c>
    </row>
    <row r="5" customFormat="false" ht="15" hidden="false" customHeight="false" outlineLevel="0" collapsed="false">
      <c r="A5" s="2" t="s">
        <v>78</v>
      </c>
      <c r="B5" s="2" t="s">
        <v>70</v>
      </c>
      <c r="C5" s="2" t="s">
        <v>71</v>
      </c>
      <c r="D5" s="2" t="s">
        <v>59</v>
      </c>
      <c r="E5" s="2" t="s">
        <v>79</v>
      </c>
      <c r="F5" s="2" t="s">
        <v>80</v>
      </c>
      <c r="G5" s="2" t="n">
        <v>4</v>
      </c>
      <c r="H5" s="2" t="n">
        <v>5</v>
      </c>
      <c r="I5" s="2" t="n">
        <v>2</v>
      </c>
      <c r="J5" s="2" t="n">
        <v>5</v>
      </c>
      <c r="K5" s="2" t="n">
        <v>4</v>
      </c>
      <c r="L5" s="2" t="n">
        <v>5</v>
      </c>
      <c r="M5" s="2" t="n">
        <v>5</v>
      </c>
      <c r="N5" s="2" t="n">
        <v>5</v>
      </c>
      <c r="O5" s="2" t="n">
        <v>5</v>
      </c>
      <c r="P5" s="2" t="n">
        <v>3</v>
      </c>
      <c r="Q5" s="2" t="n">
        <v>2</v>
      </c>
      <c r="R5" s="2" t="n">
        <v>2</v>
      </c>
      <c r="S5" s="2" t="n">
        <v>5</v>
      </c>
      <c r="T5" s="2" t="n">
        <v>2</v>
      </c>
      <c r="U5" s="2" t="n">
        <v>5</v>
      </c>
      <c r="V5" s="2" t="n">
        <v>5</v>
      </c>
      <c r="W5" s="2" t="n">
        <v>5</v>
      </c>
      <c r="X5" s="2" t="n">
        <v>3</v>
      </c>
      <c r="Y5" s="2" t="n">
        <v>3</v>
      </c>
      <c r="Z5" s="2" t="n">
        <v>1</v>
      </c>
      <c r="AA5" s="2" t="n">
        <v>4</v>
      </c>
      <c r="AB5" s="2" t="n">
        <v>3</v>
      </c>
      <c r="AC5" s="2" t="n">
        <v>3</v>
      </c>
      <c r="AD5" s="2" t="n">
        <v>3</v>
      </c>
      <c r="AE5" s="2" t="n">
        <v>2</v>
      </c>
      <c r="AF5" s="2" t="n">
        <v>3</v>
      </c>
      <c r="AG5" s="2" t="n">
        <v>4</v>
      </c>
      <c r="AH5" s="2" t="n">
        <v>1</v>
      </c>
      <c r="AI5" s="2" t="n">
        <v>1</v>
      </c>
      <c r="AJ5" s="2" t="n">
        <v>1</v>
      </c>
      <c r="AK5" s="2" t="n">
        <v>4</v>
      </c>
      <c r="AL5" s="2" t="n">
        <v>5</v>
      </c>
      <c r="AM5" s="2" t="n">
        <v>5</v>
      </c>
      <c r="AN5" s="2" t="n">
        <v>5</v>
      </c>
      <c r="AO5" s="2" t="n">
        <v>5</v>
      </c>
      <c r="AP5" s="2" t="n">
        <v>3</v>
      </c>
      <c r="AQ5" s="2" t="n">
        <v>3</v>
      </c>
      <c r="AR5" s="2" t="n">
        <v>5</v>
      </c>
      <c r="AS5" s="2" t="n">
        <v>5</v>
      </c>
      <c r="AT5" s="2" t="n">
        <v>5</v>
      </c>
      <c r="AU5" s="2" t="n">
        <v>4</v>
      </c>
      <c r="AV5" s="2" t="n">
        <v>3</v>
      </c>
      <c r="AW5" s="2" t="n">
        <v>3</v>
      </c>
      <c r="AX5" s="2" t="n">
        <v>3</v>
      </c>
      <c r="AY5" s="2" t="n">
        <v>5</v>
      </c>
      <c r="AZ5" s="2" t="n">
        <v>3</v>
      </c>
      <c r="BA5" s="2" t="s">
        <v>67</v>
      </c>
      <c r="BB5" s="2" t="s">
        <v>81</v>
      </c>
    </row>
    <row r="6" customFormat="false" ht="168.65" hidden="false" customHeight="false" outlineLevel="0" collapsed="false">
      <c r="A6" s="2" t="s">
        <v>82</v>
      </c>
      <c r="B6" s="2" t="s">
        <v>70</v>
      </c>
      <c r="C6" s="2" t="s">
        <v>58</v>
      </c>
      <c r="D6" s="2" t="s">
        <v>59</v>
      </c>
      <c r="E6" s="2" t="s">
        <v>73</v>
      </c>
      <c r="F6" s="2" t="s">
        <v>83</v>
      </c>
      <c r="G6" s="2" t="n">
        <v>3</v>
      </c>
      <c r="H6" s="2" t="n">
        <v>5</v>
      </c>
      <c r="I6" s="2" t="n">
        <v>3</v>
      </c>
      <c r="J6" s="2" t="n">
        <v>2</v>
      </c>
      <c r="K6" s="2" t="n">
        <v>3</v>
      </c>
      <c r="L6" s="2" t="n">
        <v>4</v>
      </c>
      <c r="M6" s="2" t="n">
        <v>2</v>
      </c>
      <c r="N6" s="2" t="n">
        <v>2</v>
      </c>
      <c r="O6" s="2" t="n">
        <v>2</v>
      </c>
      <c r="P6" s="2" t="n">
        <v>2</v>
      </c>
      <c r="Q6" s="2" t="n">
        <v>2</v>
      </c>
      <c r="R6" s="2" t="n">
        <v>2</v>
      </c>
      <c r="S6" s="2" t="n">
        <v>5</v>
      </c>
      <c r="T6" s="2" t="n">
        <v>3</v>
      </c>
      <c r="U6" s="2" t="n">
        <v>3</v>
      </c>
      <c r="V6" s="2" t="n">
        <v>2</v>
      </c>
      <c r="W6" s="2" t="n">
        <v>5</v>
      </c>
      <c r="X6" s="2" t="n">
        <v>5</v>
      </c>
      <c r="Y6" s="2" t="n">
        <v>3</v>
      </c>
      <c r="Z6" s="2" t="n">
        <v>1</v>
      </c>
      <c r="AA6" s="2" t="n">
        <v>4</v>
      </c>
      <c r="AB6" s="2" t="n">
        <v>3</v>
      </c>
      <c r="AC6" s="2" t="n">
        <v>2</v>
      </c>
      <c r="AD6" s="2" t="n">
        <v>2</v>
      </c>
      <c r="AE6" s="2" t="n">
        <v>4</v>
      </c>
      <c r="AF6" s="2" t="n">
        <v>1</v>
      </c>
      <c r="AG6" s="2" t="n">
        <v>4</v>
      </c>
      <c r="AH6" s="2" t="n">
        <v>5</v>
      </c>
      <c r="AI6" s="2" t="n">
        <v>3</v>
      </c>
      <c r="AJ6" s="2" t="n">
        <v>4</v>
      </c>
      <c r="AK6" s="2" t="n">
        <v>2</v>
      </c>
      <c r="AL6" s="2" t="n">
        <v>2</v>
      </c>
      <c r="AM6" s="2" t="n">
        <v>2</v>
      </c>
      <c r="AN6" s="2" t="n">
        <v>2</v>
      </c>
      <c r="AO6" s="2" t="n">
        <v>5</v>
      </c>
      <c r="AP6" s="2" t="n">
        <v>5</v>
      </c>
      <c r="AQ6" s="2" t="n">
        <v>2</v>
      </c>
      <c r="AR6" s="2" t="n">
        <v>5</v>
      </c>
      <c r="AS6" s="2" t="n">
        <v>5</v>
      </c>
      <c r="AT6" s="2" t="n">
        <v>2</v>
      </c>
      <c r="AU6" s="2" t="n">
        <v>2</v>
      </c>
      <c r="AV6" s="2" t="n">
        <v>2</v>
      </c>
      <c r="AW6" s="2" t="n">
        <v>4</v>
      </c>
      <c r="AX6" s="2" t="n">
        <v>2</v>
      </c>
      <c r="AY6" s="2" t="n">
        <v>5</v>
      </c>
      <c r="AZ6" s="2" t="n">
        <v>5</v>
      </c>
      <c r="BA6" s="2" t="s">
        <v>67</v>
      </c>
      <c r="BB6" s="3" t="s">
        <v>84</v>
      </c>
      <c r="BC6" s="3" t="s">
        <v>85</v>
      </c>
    </row>
    <row r="7" customFormat="false" ht="15" hidden="false" customHeight="false" outlineLevel="0" collapsed="false">
      <c r="A7" s="2" t="s">
        <v>86</v>
      </c>
      <c r="B7" s="2" t="s">
        <v>70</v>
      </c>
      <c r="C7" s="2" t="s">
        <v>58</v>
      </c>
      <c r="D7" s="2" t="s">
        <v>72</v>
      </c>
      <c r="E7" s="2" t="s">
        <v>60</v>
      </c>
      <c r="F7" s="2" t="s">
        <v>87</v>
      </c>
      <c r="G7" s="2" t="n">
        <v>2</v>
      </c>
      <c r="H7" s="2" t="n">
        <v>5</v>
      </c>
      <c r="I7" s="2" t="n">
        <v>2</v>
      </c>
      <c r="J7" s="2" t="n">
        <v>2</v>
      </c>
      <c r="K7" s="2" t="n">
        <v>3</v>
      </c>
      <c r="L7" s="2" t="n">
        <v>3</v>
      </c>
      <c r="M7" s="2" t="n">
        <v>2</v>
      </c>
      <c r="N7" s="2" t="n">
        <v>4</v>
      </c>
      <c r="O7" s="2" t="n">
        <v>5</v>
      </c>
      <c r="P7" s="2" t="n">
        <v>4</v>
      </c>
      <c r="Q7" s="2" t="n">
        <v>3</v>
      </c>
      <c r="R7" s="2" t="n">
        <v>2</v>
      </c>
      <c r="S7" s="2" t="n">
        <v>4</v>
      </c>
      <c r="T7" s="2" t="n">
        <v>2</v>
      </c>
      <c r="U7" s="2" t="n">
        <v>5</v>
      </c>
      <c r="V7" s="2" t="n">
        <v>5</v>
      </c>
      <c r="W7" s="2" t="n">
        <v>2</v>
      </c>
      <c r="X7" s="2" t="n">
        <v>5</v>
      </c>
      <c r="Y7" s="2" t="n">
        <v>1</v>
      </c>
      <c r="Z7" s="2" t="n">
        <v>2</v>
      </c>
      <c r="AA7" s="2" t="n">
        <v>1</v>
      </c>
      <c r="AB7" s="2" t="n">
        <v>1</v>
      </c>
      <c r="AC7" s="2" t="n">
        <v>3</v>
      </c>
      <c r="AD7" s="2" t="n">
        <v>3</v>
      </c>
      <c r="AE7" s="2" t="n">
        <v>2</v>
      </c>
      <c r="AF7" s="2" t="n">
        <v>2</v>
      </c>
      <c r="AG7" s="2" t="n">
        <v>3</v>
      </c>
      <c r="AH7" s="2" t="n">
        <v>3</v>
      </c>
      <c r="AI7" s="2" t="n">
        <v>2</v>
      </c>
      <c r="AJ7" s="2" t="n">
        <v>2</v>
      </c>
      <c r="AK7" s="2" t="n">
        <v>3</v>
      </c>
      <c r="AL7" s="2" t="n">
        <v>5</v>
      </c>
      <c r="AM7" s="2" t="n">
        <v>3</v>
      </c>
      <c r="AN7" s="2" t="n">
        <v>4</v>
      </c>
      <c r="AO7" s="2" t="n">
        <v>5</v>
      </c>
      <c r="AP7" s="2" t="n">
        <v>5</v>
      </c>
      <c r="AQ7" s="2" t="n">
        <v>3</v>
      </c>
      <c r="AR7" s="2" t="n">
        <v>5</v>
      </c>
      <c r="AS7" s="2" t="n">
        <v>5</v>
      </c>
      <c r="AT7" s="2" t="n">
        <v>5</v>
      </c>
      <c r="AU7" s="2" t="n">
        <v>5</v>
      </c>
      <c r="AV7" s="2" t="n">
        <v>3</v>
      </c>
      <c r="AW7" s="2" t="n">
        <v>2</v>
      </c>
      <c r="AX7" s="2" t="n">
        <v>4</v>
      </c>
      <c r="AY7" s="2" t="n">
        <v>5</v>
      </c>
      <c r="AZ7" s="2" t="n">
        <v>5</v>
      </c>
      <c r="BA7" s="2" t="s">
        <v>67</v>
      </c>
    </row>
    <row r="8" customFormat="false" ht="15" hidden="false" customHeight="false" outlineLevel="0" collapsed="false">
      <c r="A8" s="2" t="s">
        <v>88</v>
      </c>
      <c r="B8" s="2" t="s">
        <v>89</v>
      </c>
      <c r="C8" s="2" t="s">
        <v>58</v>
      </c>
      <c r="D8" s="2" t="s">
        <v>72</v>
      </c>
      <c r="E8" s="2" t="s">
        <v>73</v>
      </c>
      <c r="F8" s="2" t="s">
        <v>80</v>
      </c>
      <c r="G8" s="2" t="n">
        <v>0</v>
      </c>
      <c r="H8" s="2" t="n">
        <v>4</v>
      </c>
      <c r="I8" s="2" t="n">
        <v>4</v>
      </c>
      <c r="J8" s="2" t="n">
        <v>0</v>
      </c>
      <c r="K8" s="2" t="n">
        <v>3</v>
      </c>
      <c r="L8" s="2" t="n">
        <v>3</v>
      </c>
      <c r="M8" s="2" t="n">
        <v>3</v>
      </c>
      <c r="N8" s="2" t="n">
        <v>4</v>
      </c>
      <c r="O8" s="2" t="n">
        <v>5</v>
      </c>
      <c r="P8" s="2" t="n">
        <v>4</v>
      </c>
      <c r="Q8" s="2" t="n">
        <v>3</v>
      </c>
      <c r="R8" s="2" t="n">
        <v>0</v>
      </c>
      <c r="S8" s="2" t="n">
        <v>4</v>
      </c>
      <c r="T8" s="2" t="n">
        <v>3</v>
      </c>
      <c r="U8" s="2" t="n">
        <v>4</v>
      </c>
      <c r="V8" s="2" t="n">
        <v>4</v>
      </c>
      <c r="W8" s="2" t="n">
        <v>2</v>
      </c>
      <c r="X8" s="2" t="n">
        <v>2</v>
      </c>
      <c r="Y8" s="2" t="n">
        <v>2</v>
      </c>
      <c r="Z8" s="2" t="n">
        <v>3</v>
      </c>
      <c r="AA8" s="2" t="n">
        <v>2</v>
      </c>
      <c r="AB8" s="2" t="n">
        <v>2</v>
      </c>
      <c r="AC8" s="2" t="n">
        <v>3</v>
      </c>
      <c r="AD8" s="2" t="n">
        <v>4</v>
      </c>
      <c r="AE8" s="2" t="n">
        <v>4</v>
      </c>
      <c r="AF8" s="2" t="n">
        <v>3</v>
      </c>
      <c r="AG8" s="2" t="n">
        <v>3</v>
      </c>
      <c r="AH8" s="2" t="n">
        <v>2</v>
      </c>
      <c r="AI8" s="2" t="n">
        <v>2</v>
      </c>
      <c r="AJ8" s="2" t="n">
        <v>2</v>
      </c>
      <c r="AK8" s="2" t="n">
        <v>4</v>
      </c>
      <c r="AL8" s="2" t="n">
        <v>4</v>
      </c>
      <c r="AM8" s="2" t="n">
        <v>3</v>
      </c>
      <c r="AN8" s="2" t="n">
        <v>4</v>
      </c>
      <c r="AO8" s="2" t="n">
        <v>4</v>
      </c>
      <c r="AP8" s="2" t="n">
        <v>4</v>
      </c>
      <c r="AQ8" s="2" t="n">
        <v>4</v>
      </c>
      <c r="AR8" s="2" t="n">
        <v>5</v>
      </c>
      <c r="AS8" s="2" t="n">
        <v>5</v>
      </c>
      <c r="AT8" s="2" t="n">
        <v>4</v>
      </c>
      <c r="AU8" s="2" t="n">
        <v>3</v>
      </c>
      <c r="AV8" s="2" t="n">
        <v>3</v>
      </c>
      <c r="AW8" s="2" t="n">
        <v>0</v>
      </c>
      <c r="AX8" s="2" t="n">
        <v>3</v>
      </c>
      <c r="AY8" s="2" t="n">
        <v>4</v>
      </c>
      <c r="AZ8" s="2" t="n">
        <v>4</v>
      </c>
      <c r="BA8" s="2" t="s">
        <v>67</v>
      </c>
      <c r="BB8" s="2" t="s">
        <v>91</v>
      </c>
      <c r="BC8" s="2" t="s">
        <v>92</v>
      </c>
      <c r="BD8" s="2" t="s">
        <v>93</v>
      </c>
    </row>
    <row r="9" customFormat="false" ht="15" hidden="false" customHeight="false" outlineLevel="0" collapsed="false">
      <c r="A9" s="2" t="s">
        <v>94</v>
      </c>
      <c r="B9" s="2" t="s">
        <v>95</v>
      </c>
      <c r="C9" s="2" t="s">
        <v>71</v>
      </c>
      <c r="D9" s="2" t="s">
        <v>72</v>
      </c>
      <c r="E9" s="2" t="s">
        <v>73</v>
      </c>
      <c r="F9" s="2" t="s">
        <v>96</v>
      </c>
      <c r="G9" s="2" t="n">
        <v>1</v>
      </c>
      <c r="H9" s="2" t="n">
        <v>2</v>
      </c>
      <c r="I9" s="2" t="n">
        <v>1</v>
      </c>
      <c r="J9" s="2" t="n">
        <v>2</v>
      </c>
      <c r="K9" s="2" t="n">
        <v>1</v>
      </c>
      <c r="L9" s="2" t="n">
        <v>1</v>
      </c>
      <c r="M9" s="2" t="n">
        <v>1</v>
      </c>
      <c r="N9" s="2" t="n">
        <v>4</v>
      </c>
      <c r="O9" s="2" t="n">
        <v>4</v>
      </c>
      <c r="P9" s="2" t="n">
        <v>3</v>
      </c>
      <c r="Q9" s="2" t="n">
        <v>4</v>
      </c>
      <c r="R9" s="2" t="n">
        <v>2</v>
      </c>
      <c r="S9" s="2" t="n">
        <v>4</v>
      </c>
      <c r="T9" s="2" t="n">
        <v>4</v>
      </c>
      <c r="U9" s="2" t="n">
        <v>3</v>
      </c>
      <c r="V9" s="2" t="n">
        <v>5</v>
      </c>
      <c r="W9" s="2" t="n">
        <v>2</v>
      </c>
      <c r="X9" s="2" t="n">
        <v>5</v>
      </c>
      <c r="Y9" s="2" t="n">
        <v>1</v>
      </c>
      <c r="Z9" s="2" t="n">
        <v>1</v>
      </c>
      <c r="AA9" s="2" t="n">
        <v>1</v>
      </c>
      <c r="AB9" s="53" t="n">
        <v>1</v>
      </c>
      <c r="AC9" s="2" t="n">
        <v>1</v>
      </c>
      <c r="AD9" s="2" t="n">
        <v>1</v>
      </c>
      <c r="AE9" s="2" t="n">
        <v>2</v>
      </c>
      <c r="AF9" s="2" t="n">
        <v>1</v>
      </c>
      <c r="AG9" s="2" t="n">
        <v>5</v>
      </c>
      <c r="AH9" s="2" t="n">
        <v>4</v>
      </c>
      <c r="AI9" s="2" t="n">
        <v>4</v>
      </c>
      <c r="AJ9" s="2" t="n">
        <v>3</v>
      </c>
      <c r="AK9" s="2" t="n">
        <v>0</v>
      </c>
      <c r="AL9" s="2" t="n">
        <v>4</v>
      </c>
      <c r="AM9" s="2" t="n">
        <v>0</v>
      </c>
      <c r="AN9" s="2" t="n">
        <v>0</v>
      </c>
      <c r="AO9" s="2" t="n">
        <v>4</v>
      </c>
      <c r="AP9" s="2" t="n">
        <v>4</v>
      </c>
      <c r="AQ9" s="2" t="n">
        <v>4</v>
      </c>
      <c r="AR9" s="2" t="n">
        <v>4</v>
      </c>
      <c r="AS9" s="2" t="n">
        <v>0</v>
      </c>
      <c r="AT9" s="2" t="n">
        <v>4</v>
      </c>
      <c r="AU9" s="2" t="n">
        <v>0</v>
      </c>
      <c r="AV9" s="2" t="n">
        <v>0</v>
      </c>
      <c r="AW9" s="2" t="n">
        <v>3</v>
      </c>
      <c r="AX9" s="2" t="n">
        <v>3</v>
      </c>
      <c r="AY9" s="2" t="n">
        <v>4</v>
      </c>
      <c r="AZ9" s="2" t="n">
        <v>5</v>
      </c>
      <c r="BA9" s="2" t="s">
        <v>67</v>
      </c>
      <c r="BB9" s="2" t="s">
        <v>97</v>
      </c>
    </row>
    <row r="10" customFormat="false" ht="276.85" hidden="false" customHeight="false" outlineLevel="0" collapsed="false">
      <c r="A10" s="2" t="s">
        <v>98</v>
      </c>
      <c r="B10" s="2" t="s">
        <v>99</v>
      </c>
      <c r="C10" s="2" t="s">
        <v>71</v>
      </c>
      <c r="D10" s="2" t="s">
        <v>59</v>
      </c>
      <c r="E10" s="2" t="s">
        <v>100</v>
      </c>
      <c r="F10" s="2" t="s">
        <v>83</v>
      </c>
      <c r="G10" s="2" t="n">
        <v>1</v>
      </c>
      <c r="H10" s="2" t="n">
        <v>4</v>
      </c>
      <c r="I10" s="2" t="n">
        <v>1</v>
      </c>
      <c r="J10" s="2" t="n">
        <v>2</v>
      </c>
      <c r="K10" s="2" t="n">
        <v>1</v>
      </c>
      <c r="L10" s="2" t="n">
        <v>1</v>
      </c>
      <c r="M10" s="2" t="n">
        <v>2</v>
      </c>
      <c r="N10" s="2" t="n">
        <v>5</v>
      </c>
      <c r="O10" s="2" t="n">
        <v>5</v>
      </c>
      <c r="P10" s="2" t="n">
        <v>4</v>
      </c>
      <c r="Q10" s="2" t="n">
        <v>1</v>
      </c>
      <c r="R10" s="2" t="n">
        <v>4</v>
      </c>
      <c r="S10" s="2" t="n">
        <v>5</v>
      </c>
      <c r="T10" s="2" t="n">
        <v>3</v>
      </c>
      <c r="U10" s="2" t="n">
        <v>5</v>
      </c>
      <c r="V10" s="2" t="n">
        <v>5</v>
      </c>
      <c r="W10" s="2" t="n">
        <v>4</v>
      </c>
      <c r="X10" s="2" t="n">
        <v>5</v>
      </c>
      <c r="Y10" s="2" t="n">
        <v>1</v>
      </c>
      <c r="Z10" s="2" t="n">
        <v>1</v>
      </c>
      <c r="AA10" s="2" t="n">
        <v>1</v>
      </c>
      <c r="AB10" s="2" t="n">
        <v>3</v>
      </c>
      <c r="AC10" s="2" t="n">
        <v>1</v>
      </c>
      <c r="AD10" s="2" t="n">
        <v>1</v>
      </c>
      <c r="AE10" s="2" t="n">
        <v>4</v>
      </c>
      <c r="AF10" s="2" t="n">
        <v>1</v>
      </c>
      <c r="AG10" s="2" t="n">
        <v>5</v>
      </c>
      <c r="AH10" s="2" t="n">
        <v>5</v>
      </c>
      <c r="AI10" s="2" t="n">
        <v>4</v>
      </c>
      <c r="AJ10" s="2" t="n">
        <v>3</v>
      </c>
      <c r="AK10" s="2" t="n">
        <v>3</v>
      </c>
      <c r="AL10" s="2" t="n">
        <v>3</v>
      </c>
      <c r="AM10" s="2" t="n">
        <v>1</v>
      </c>
      <c r="AN10" s="2" t="n">
        <v>1</v>
      </c>
      <c r="AO10" s="2" t="n">
        <v>5</v>
      </c>
      <c r="AP10" s="2" t="n">
        <v>4</v>
      </c>
      <c r="AQ10" s="2" t="n">
        <v>2</v>
      </c>
      <c r="AR10" s="2" t="n">
        <v>5</v>
      </c>
      <c r="AS10" s="2" t="n">
        <v>5</v>
      </c>
      <c r="AT10" s="2" t="n">
        <v>2</v>
      </c>
      <c r="AU10" s="2" t="n">
        <v>2</v>
      </c>
      <c r="AV10" s="2" t="n">
        <v>1</v>
      </c>
      <c r="AW10" s="2" t="n">
        <v>2</v>
      </c>
      <c r="AX10" s="2" t="n">
        <v>1</v>
      </c>
      <c r="AY10" s="2" t="n">
        <v>5</v>
      </c>
      <c r="AZ10" s="2" t="n">
        <v>5</v>
      </c>
      <c r="BA10" s="2" t="s">
        <v>101</v>
      </c>
      <c r="BB10" s="3" t="s">
        <v>102</v>
      </c>
      <c r="BC10" s="2" t="s">
        <v>103</v>
      </c>
    </row>
    <row r="11" customFormat="false" ht="168.65" hidden="false" customHeight="false" outlineLevel="0" collapsed="false">
      <c r="A11" s="2" t="s">
        <v>104</v>
      </c>
      <c r="B11" s="2" t="s">
        <v>105</v>
      </c>
      <c r="C11" s="2" t="s">
        <v>58</v>
      </c>
      <c r="D11" s="2" t="s">
        <v>59</v>
      </c>
      <c r="E11" s="2" t="s">
        <v>73</v>
      </c>
      <c r="F11" s="2" t="s">
        <v>96</v>
      </c>
      <c r="G11" s="2" t="n">
        <v>3</v>
      </c>
      <c r="H11" s="2" t="n">
        <v>5</v>
      </c>
      <c r="I11" s="2" t="n">
        <v>4</v>
      </c>
      <c r="J11" s="2" t="n">
        <v>4</v>
      </c>
      <c r="K11" s="2" t="n">
        <v>1</v>
      </c>
      <c r="L11" s="2" t="n">
        <v>1</v>
      </c>
      <c r="M11" s="2" t="n">
        <v>1</v>
      </c>
      <c r="N11" s="2" t="n">
        <v>3</v>
      </c>
      <c r="O11" s="2" t="n">
        <v>5</v>
      </c>
      <c r="P11" s="2" t="n">
        <v>3</v>
      </c>
      <c r="Q11" s="2" t="n">
        <v>3</v>
      </c>
      <c r="R11" s="2" t="n">
        <v>3</v>
      </c>
      <c r="S11" s="2" t="n">
        <v>3</v>
      </c>
      <c r="T11" s="2" t="n">
        <v>3</v>
      </c>
      <c r="U11" s="2" t="n">
        <v>4</v>
      </c>
      <c r="V11" s="2" t="n">
        <v>3</v>
      </c>
      <c r="W11" s="2" t="n">
        <v>5</v>
      </c>
      <c r="X11" s="2" t="n">
        <v>3</v>
      </c>
      <c r="Y11" s="2" t="n">
        <v>1</v>
      </c>
      <c r="Z11" s="2" t="n">
        <v>2</v>
      </c>
      <c r="AA11" s="2" t="n">
        <v>1</v>
      </c>
      <c r="AB11" s="2" t="n">
        <v>2</v>
      </c>
      <c r="AC11" s="2" t="n">
        <v>3</v>
      </c>
      <c r="AD11" s="2" t="n">
        <v>3</v>
      </c>
      <c r="AE11" s="2" t="n">
        <v>4</v>
      </c>
      <c r="AF11" s="2" t="n">
        <v>1</v>
      </c>
      <c r="AG11" s="2" t="n">
        <v>4</v>
      </c>
      <c r="AH11" s="2" t="n">
        <v>4</v>
      </c>
      <c r="AI11" s="2" t="n">
        <v>3</v>
      </c>
      <c r="AJ11" s="2" t="n">
        <v>4</v>
      </c>
      <c r="AK11" s="2" t="n">
        <v>4</v>
      </c>
      <c r="AL11" s="2" t="n">
        <v>2</v>
      </c>
      <c r="AM11" s="2" t="n">
        <v>5</v>
      </c>
      <c r="AN11" s="2" t="n">
        <v>5</v>
      </c>
      <c r="AO11" s="2" t="n">
        <v>3</v>
      </c>
      <c r="AP11" s="2" t="n">
        <v>4</v>
      </c>
      <c r="AQ11" s="2" t="n">
        <v>2</v>
      </c>
      <c r="AR11" s="2" t="n">
        <v>4</v>
      </c>
      <c r="AS11" s="2" t="n">
        <v>4</v>
      </c>
      <c r="AT11" s="2" t="n">
        <v>4</v>
      </c>
      <c r="AU11" s="2" t="n">
        <v>1</v>
      </c>
      <c r="AV11" s="2" t="n">
        <v>5</v>
      </c>
      <c r="AW11" s="2" t="n">
        <v>2</v>
      </c>
      <c r="AX11" s="2" t="n">
        <v>2</v>
      </c>
      <c r="AY11" s="2" t="n">
        <v>5</v>
      </c>
      <c r="AZ11" s="2" t="n">
        <v>5</v>
      </c>
      <c r="BA11" s="2" t="s">
        <v>67</v>
      </c>
      <c r="BB11" s="3" t="s">
        <v>106</v>
      </c>
      <c r="BC11" s="3" t="s">
        <v>107</v>
      </c>
      <c r="BD11" s="3" t="s">
        <v>108</v>
      </c>
    </row>
    <row r="12" customFormat="false" ht="15" hidden="false" customHeight="false" outlineLevel="0" collapsed="false">
      <c r="A12" s="2" t="s">
        <v>109</v>
      </c>
      <c r="E12" s="2" t="s">
        <v>110</v>
      </c>
      <c r="F12" s="2" t="s">
        <v>61</v>
      </c>
      <c r="G12" s="2" t="n">
        <v>3</v>
      </c>
      <c r="H12" s="2" t="n">
        <v>4</v>
      </c>
      <c r="I12" s="2" t="n">
        <v>3</v>
      </c>
      <c r="J12" s="2" t="n">
        <v>5</v>
      </c>
      <c r="K12" s="2" t="n">
        <v>4</v>
      </c>
      <c r="L12" s="2" t="n">
        <v>4</v>
      </c>
      <c r="M12" s="2" t="n">
        <v>2</v>
      </c>
      <c r="N12" s="2" t="n">
        <v>4</v>
      </c>
      <c r="O12" s="2" t="n">
        <v>5</v>
      </c>
      <c r="P12" s="2" t="n">
        <v>4</v>
      </c>
      <c r="Q12" s="2" t="n">
        <v>5</v>
      </c>
      <c r="R12" s="2" t="n">
        <v>2</v>
      </c>
      <c r="S12" s="2" t="n">
        <v>4</v>
      </c>
      <c r="T12" s="2" t="n">
        <v>5</v>
      </c>
      <c r="U12" s="2" t="n">
        <v>5</v>
      </c>
      <c r="V12" s="2" t="n">
        <v>5</v>
      </c>
      <c r="W12" s="2" t="n">
        <v>3</v>
      </c>
      <c r="X12" s="2" t="n">
        <v>2</v>
      </c>
      <c r="Y12" s="2" t="n">
        <v>2</v>
      </c>
      <c r="Z12" s="2" t="n">
        <v>2</v>
      </c>
      <c r="AA12" s="2" t="n">
        <v>2</v>
      </c>
      <c r="AB12" s="2" t="n">
        <v>2</v>
      </c>
      <c r="AC12" s="2" t="n">
        <v>4</v>
      </c>
      <c r="AD12" s="2" t="n">
        <v>4</v>
      </c>
      <c r="AE12" s="2" t="n">
        <v>4</v>
      </c>
      <c r="AF12" s="2" t="n">
        <v>2</v>
      </c>
      <c r="AG12" s="2" t="n">
        <v>4</v>
      </c>
      <c r="AH12" s="2" t="n">
        <v>2</v>
      </c>
      <c r="AI12" s="2" t="n">
        <v>2</v>
      </c>
      <c r="AJ12" s="2" t="n">
        <v>2</v>
      </c>
      <c r="AK12" s="2" t="n">
        <v>4</v>
      </c>
      <c r="AL12" s="2" t="n">
        <v>4</v>
      </c>
      <c r="AM12" s="2" t="n">
        <v>4</v>
      </c>
      <c r="AN12" s="2" t="n">
        <v>4</v>
      </c>
      <c r="AO12" s="2" t="n">
        <v>4</v>
      </c>
      <c r="AP12" s="2" t="n">
        <v>4</v>
      </c>
      <c r="AQ12" s="2" t="n">
        <v>3</v>
      </c>
      <c r="AR12" s="2" t="n">
        <v>5</v>
      </c>
      <c r="AS12" s="2" t="n">
        <v>5</v>
      </c>
      <c r="AT12" s="2" t="n">
        <v>4</v>
      </c>
      <c r="AU12" s="2" t="n">
        <v>4</v>
      </c>
      <c r="AV12" s="2" t="n">
        <v>3</v>
      </c>
      <c r="AW12" s="2" t="n">
        <v>4</v>
      </c>
      <c r="AX12" s="2" t="n">
        <v>4</v>
      </c>
      <c r="AY12" s="2" t="n">
        <v>4</v>
      </c>
      <c r="AZ12" s="2" t="n">
        <v>4</v>
      </c>
      <c r="BA12" s="2" t="s">
        <v>67</v>
      </c>
      <c r="BB12" s="2" t="s">
        <v>111</v>
      </c>
      <c r="BC12" s="2" t="s">
        <v>652</v>
      </c>
    </row>
    <row r="13" customFormat="false" ht="15" hidden="false" customHeight="false" outlineLevel="0" collapsed="false">
      <c r="A13" s="2" t="s">
        <v>113</v>
      </c>
      <c r="B13" s="2" t="s">
        <v>99</v>
      </c>
      <c r="C13" s="2" t="s">
        <v>58</v>
      </c>
      <c r="D13" s="2" t="s">
        <v>72</v>
      </c>
      <c r="E13" s="2" t="s">
        <v>60</v>
      </c>
      <c r="F13" s="2" t="s">
        <v>96</v>
      </c>
      <c r="G13" s="2" t="n">
        <v>1</v>
      </c>
      <c r="H13" s="2" t="n">
        <v>3</v>
      </c>
      <c r="I13" s="2" t="n">
        <v>2</v>
      </c>
      <c r="J13" s="2" t="n">
        <v>2</v>
      </c>
      <c r="K13" s="2" t="n">
        <v>3</v>
      </c>
      <c r="L13" s="2" t="n">
        <v>2</v>
      </c>
      <c r="M13" s="2" t="n">
        <v>3</v>
      </c>
      <c r="N13" s="2" t="n">
        <v>4</v>
      </c>
      <c r="O13" s="2" t="n">
        <v>5</v>
      </c>
      <c r="P13" s="2" t="n">
        <v>4</v>
      </c>
      <c r="Q13" s="2" t="n">
        <v>2</v>
      </c>
      <c r="R13" s="2" t="n">
        <v>2</v>
      </c>
      <c r="S13" s="2" t="n">
        <v>3</v>
      </c>
      <c r="T13" s="2" t="n">
        <v>3</v>
      </c>
      <c r="U13" s="2" t="n">
        <v>3</v>
      </c>
      <c r="V13" s="2" t="n">
        <v>4</v>
      </c>
      <c r="W13" s="2" t="n">
        <v>5</v>
      </c>
      <c r="X13" s="2" t="n">
        <v>5</v>
      </c>
      <c r="Y13" s="2" t="n">
        <v>1</v>
      </c>
      <c r="Z13" s="2" t="n">
        <v>3</v>
      </c>
      <c r="AA13" s="2" t="n">
        <v>2</v>
      </c>
      <c r="AB13" s="2" t="n">
        <v>2</v>
      </c>
      <c r="AC13" s="2" t="n">
        <v>3</v>
      </c>
      <c r="AD13" s="2" t="n">
        <v>2</v>
      </c>
      <c r="AE13" s="2" t="n">
        <v>4</v>
      </c>
      <c r="AF13" s="2" t="n">
        <v>2</v>
      </c>
      <c r="AG13" s="2" t="n">
        <v>4</v>
      </c>
      <c r="AH13" s="2" t="n">
        <v>3</v>
      </c>
      <c r="AI13" s="2" t="n">
        <v>3</v>
      </c>
      <c r="AJ13" s="2" t="n">
        <v>2</v>
      </c>
      <c r="AK13" s="2" t="n">
        <v>2</v>
      </c>
      <c r="AL13" s="2" t="n">
        <v>4</v>
      </c>
      <c r="AM13" s="2" t="n">
        <v>2</v>
      </c>
      <c r="AN13" s="2" t="n">
        <v>0</v>
      </c>
      <c r="AO13" s="2" t="n">
        <v>4</v>
      </c>
      <c r="AP13" s="2" t="n">
        <v>0</v>
      </c>
      <c r="AQ13" s="2" t="n">
        <v>5</v>
      </c>
      <c r="AR13" s="2" t="n">
        <v>5</v>
      </c>
      <c r="AS13" s="2" t="n">
        <v>4</v>
      </c>
      <c r="AT13" s="2" t="n">
        <v>5</v>
      </c>
      <c r="AU13" s="2" t="n">
        <v>4</v>
      </c>
      <c r="AV13" s="2" t="n">
        <v>1</v>
      </c>
      <c r="AW13" s="2" t="n">
        <v>0</v>
      </c>
      <c r="AX13" s="2" t="n">
        <v>0</v>
      </c>
      <c r="AY13" s="2" t="n">
        <v>5</v>
      </c>
      <c r="AZ13" s="2" t="n">
        <v>4</v>
      </c>
      <c r="BA13" s="2" t="s">
        <v>67</v>
      </c>
    </row>
    <row r="14" customFormat="false" ht="15" hidden="false" customHeight="false" outlineLevel="0" collapsed="false">
      <c r="A14" s="2" t="s">
        <v>114</v>
      </c>
      <c r="B14" s="2" t="s">
        <v>105</v>
      </c>
      <c r="C14" s="2" t="s">
        <v>58</v>
      </c>
      <c r="D14" s="2" t="s">
        <v>59</v>
      </c>
      <c r="E14" s="2" t="s">
        <v>73</v>
      </c>
      <c r="F14" s="2" t="s">
        <v>115</v>
      </c>
      <c r="G14" s="2" t="n">
        <v>1</v>
      </c>
      <c r="H14" s="2" t="n">
        <v>2</v>
      </c>
      <c r="I14" s="2" t="n">
        <v>2</v>
      </c>
      <c r="J14" s="2" t="n">
        <v>2</v>
      </c>
      <c r="K14" s="2" t="n">
        <v>1</v>
      </c>
      <c r="L14" s="2" t="n">
        <v>1</v>
      </c>
      <c r="M14" s="2" t="n">
        <v>1</v>
      </c>
      <c r="N14" s="2" t="n">
        <v>5</v>
      </c>
      <c r="O14" s="2" t="n">
        <v>5</v>
      </c>
      <c r="P14" s="2" t="n">
        <v>4</v>
      </c>
      <c r="Q14" s="2" t="n">
        <v>4</v>
      </c>
      <c r="R14" s="2" t="n">
        <v>4</v>
      </c>
      <c r="S14" s="2" t="n">
        <v>4</v>
      </c>
      <c r="T14" s="2" t="n">
        <v>4</v>
      </c>
      <c r="U14" s="2" t="n">
        <v>5</v>
      </c>
      <c r="V14" s="2" t="n">
        <v>5</v>
      </c>
      <c r="W14" s="2" t="n">
        <v>5</v>
      </c>
      <c r="X14" s="2" t="n">
        <v>5</v>
      </c>
      <c r="Y14" s="2" t="n">
        <v>1</v>
      </c>
      <c r="Z14" s="2" t="n">
        <v>1</v>
      </c>
      <c r="AA14" s="2" t="n">
        <v>1</v>
      </c>
      <c r="AB14" s="53" t="n">
        <v>1</v>
      </c>
      <c r="AC14" s="2" t="n">
        <v>4</v>
      </c>
      <c r="AD14" s="2" t="n">
        <v>2</v>
      </c>
      <c r="AE14" s="2" t="n">
        <v>4</v>
      </c>
      <c r="AF14" s="2" t="n">
        <v>1</v>
      </c>
      <c r="AG14" s="2" t="n">
        <v>5</v>
      </c>
      <c r="AH14" s="2" t="n">
        <v>3</v>
      </c>
      <c r="AI14" s="2" t="n">
        <v>4</v>
      </c>
      <c r="AJ14" s="2" t="n">
        <v>4</v>
      </c>
      <c r="AK14" s="2" t="n">
        <v>4</v>
      </c>
      <c r="AL14" s="2" t="n">
        <v>4</v>
      </c>
      <c r="AM14" s="2" t="n">
        <v>4</v>
      </c>
      <c r="AN14" s="2" t="n">
        <v>4</v>
      </c>
      <c r="AO14" s="2" t="n">
        <v>5</v>
      </c>
      <c r="AP14" s="2" t="n">
        <v>4</v>
      </c>
      <c r="AQ14" s="2" t="n">
        <v>4</v>
      </c>
      <c r="AR14" s="2" t="n">
        <v>5</v>
      </c>
      <c r="AS14" s="2" t="n">
        <v>5</v>
      </c>
      <c r="AT14" s="2" t="n">
        <v>5</v>
      </c>
      <c r="AU14" s="2" t="n">
        <v>4</v>
      </c>
      <c r="AV14" s="2" t="n">
        <v>5</v>
      </c>
      <c r="AW14" s="2" t="n">
        <v>2</v>
      </c>
      <c r="AX14" s="2" t="n">
        <v>2</v>
      </c>
      <c r="AY14" s="2" t="n">
        <v>5</v>
      </c>
      <c r="AZ14" s="2" t="n">
        <v>5</v>
      </c>
      <c r="BA14" s="2" t="s">
        <v>67</v>
      </c>
    </row>
    <row r="15" customFormat="false" ht="15" hidden="false" customHeight="false" outlineLevel="0" collapsed="false">
      <c r="A15" s="2" t="s">
        <v>116</v>
      </c>
      <c r="B15" s="2" t="s">
        <v>57</v>
      </c>
      <c r="C15" s="2" t="s">
        <v>58</v>
      </c>
      <c r="D15" s="2" t="s">
        <v>59</v>
      </c>
      <c r="E15" s="2" t="s">
        <v>73</v>
      </c>
      <c r="F15" s="2" t="s">
        <v>96</v>
      </c>
      <c r="G15" s="2" t="n">
        <v>2</v>
      </c>
      <c r="H15" s="2" t="n">
        <v>1</v>
      </c>
      <c r="I15" s="2" t="n">
        <v>4</v>
      </c>
      <c r="J15" s="2" t="n">
        <v>2</v>
      </c>
      <c r="K15" s="2" t="n">
        <v>2</v>
      </c>
      <c r="L15" s="2" t="n">
        <v>2</v>
      </c>
      <c r="M15" s="2" t="n">
        <v>3</v>
      </c>
      <c r="N15" s="2" t="n">
        <v>3</v>
      </c>
      <c r="O15" s="2" t="n">
        <v>3</v>
      </c>
      <c r="P15" s="2" t="n">
        <v>4</v>
      </c>
      <c r="Q15" s="2" t="n">
        <v>3</v>
      </c>
      <c r="R15" s="2" t="n">
        <v>1</v>
      </c>
      <c r="S15" s="2" t="n">
        <v>3</v>
      </c>
      <c r="T15" s="2" t="n">
        <v>2</v>
      </c>
      <c r="U15" s="2" t="n">
        <v>0</v>
      </c>
      <c r="V15" s="2" t="n">
        <v>3</v>
      </c>
      <c r="W15" s="2" t="n">
        <v>5</v>
      </c>
      <c r="X15" s="2" t="n">
        <v>4</v>
      </c>
      <c r="Y15" s="2" t="n">
        <v>1</v>
      </c>
      <c r="Z15" s="2" t="n">
        <v>2</v>
      </c>
      <c r="AA15" s="2" t="n">
        <v>1</v>
      </c>
      <c r="AB15" s="53" t="n">
        <v>1</v>
      </c>
      <c r="AC15" s="2" t="n">
        <v>3</v>
      </c>
      <c r="AD15" s="2" t="n">
        <v>3</v>
      </c>
      <c r="AE15" s="2" t="n">
        <v>3</v>
      </c>
      <c r="AF15" s="2" t="n">
        <v>1</v>
      </c>
      <c r="AG15" s="2" t="n">
        <v>4</v>
      </c>
      <c r="AH15" s="2" t="n">
        <v>4</v>
      </c>
      <c r="AI15" s="2" t="n">
        <v>4</v>
      </c>
      <c r="AJ15" s="2" t="n">
        <v>4</v>
      </c>
      <c r="AK15" s="2" t="n">
        <v>4</v>
      </c>
      <c r="AL15" s="2" t="n">
        <v>3</v>
      </c>
      <c r="AM15" s="2" t="n">
        <v>4</v>
      </c>
      <c r="AN15" s="2" t="n">
        <v>4</v>
      </c>
      <c r="AO15" s="2" t="n">
        <v>4</v>
      </c>
      <c r="AP15" s="2" t="n">
        <v>5</v>
      </c>
      <c r="AQ15" s="2" t="n">
        <v>4</v>
      </c>
      <c r="AR15" s="2" t="n">
        <v>4</v>
      </c>
      <c r="AS15" s="2" t="n">
        <v>4</v>
      </c>
      <c r="AT15" s="2" t="n">
        <v>4</v>
      </c>
      <c r="AU15" s="2" t="n">
        <v>2</v>
      </c>
      <c r="AV15" s="2" t="n">
        <v>3</v>
      </c>
      <c r="AW15" s="2" t="n">
        <v>4</v>
      </c>
      <c r="AX15" s="2" t="n">
        <v>4</v>
      </c>
      <c r="AY15" s="2" t="n">
        <v>5</v>
      </c>
      <c r="AZ15" s="2" t="n">
        <v>5</v>
      </c>
      <c r="BA15" s="2" t="s">
        <v>67</v>
      </c>
      <c r="BB15" s="2" t="s">
        <v>117</v>
      </c>
    </row>
    <row r="16" customFormat="false" ht="15" hidden="false" customHeight="false" outlineLevel="0" collapsed="false">
      <c r="A16" s="2" t="s">
        <v>118</v>
      </c>
      <c r="B16" s="2" t="s">
        <v>99</v>
      </c>
      <c r="C16" s="2" t="s">
        <v>58</v>
      </c>
      <c r="D16" s="2" t="s">
        <v>59</v>
      </c>
      <c r="E16" s="2" t="s">
        <v>60</v>
      </c>
      <c r="F16" s="2" t="s">
        <v>80</v>
      </c>
      <c r="G16" s="2" t="n">
        <v>4</v>
      </c>
      <c r="H16" s="2" t="n">
        <v>3</v>
      </c>
      <c r="I16" s="2" t="n">
        <v>2</v>
      </c>
      <c r="J16" s="2" t="n">
        <v>2</v>
      </c>
      <c r="K16" s="2" t="n">
        <v>4</v>
      </c>
      <c r="L16" s="2" t="n">
        <v>4</v>
      </c>
      <c r="M16" s="2" t="n">
        <v>4</v>
      </c>
      <c r="N16" s="2" t="n">
        <v>4</v>
      </c>
      <c r="O16" s="2" t="n">
        <v>4</v>
      </c>
      <c r="P16" s="2" t="n">
        <v>3</v>
      </c>
      <c r="Q16" s="2" t="n">
        <v>2</v>
      </c>
      <c r="R16" s="2" t="n">
        <v>4</v>
      </c>
      <c r="S16" s="2" t="n">
        <v>4</v>
      </c>
      <c r="T16" s="2" t="n">
        <v>2</v>
      </c>
      <c r="U16" s="2" t="n">
        <v>4</v>
      </c>
      <c r="V16" s="2" t="n">
        <v>3</v>
      </c>
      <c r="W16" s="2" t="n">
        <v>2</v>
      </c>
      <c r="X16" s="2" t="n">
        <v>3</v>
      </c>
      <c r="Y16" s="2" t="n">
        <v>1</v>
      </c>
      <c r="Z16" s="2" t="n">
        <v>2</v>
      </c>
      <c r="AA16" s="2" t="n">
        <v>2</v>
      </c>
      <c r="AB16" s="2" t="n">
        <v>3</v>
      </c>
      <c r="AC16" s="2" t="n">
        <v>3</v>
      </c>
      <c r="AD16" s="2" t="n">
        <v>5</v>
      </c>
      <c r="AE16" s="2" t="n">
        <v>1</v>
      </c>
      <c r="AF16" s="2" t="n">
        <v>2</v>
      </c>
      <c r="AG16" s="2" t="n">
        <v>3</v>
      </c>
      <c r="AH16" s="2" t="n">
        <v>1</v>
      </c>
      <c r="AI16" s="2" t="n">
        <v>1</v>
      </c>
      <c r="AJ16" s="2" t="n">
        <v>1</v>
      </c>
      <c r="AK16" s="2" t="n">
        <v>2</v>
      </c>
      <c r="AL16" s="2" t="n">
        <v>4</v>
      </c>
      <c r="AM16" s="2" t="n">
        <v>3</v>
      </c>
      <c r="AN16" s="2" t="n">
        <v>3</v>
      </c>
      <c r="AO16" s="2" t="n">
        <v>4</v>
      </c>
      <c r="AP16" s="2" t="n">
        <v>3</v>
      </c>
      <c r="AQ16" s="2" t="n">
        <v>2</v>
      </c>
      <c r="AR16" s="2" t="n">
        <v>4</v>
      </c>
      <c r="AS16" s="2" t="n">
        <v>4</v>
      </c>
      <c r="AT16" s="2" t="n">
        <v>4</v>
      </c>
      <c r="AU16" s="2" t="n">
        <v>4</v>
      </c>
      <c r="AV16" s="2" t="n">
        <v>2</v>
      </c>
      <c r="AW16" s="2" t="n">
        <v>4</v>
      </c>
      <c r="AX16" s="2" t="n">
        <v>4</v>
      </c>
      <c r="AY16" s="2" t="n">
        <v>4</v>
      </c>
      <c r="AZ16" s="2" t="n">
        <v>4</v>
      </c>
      <c r="BA16" s="2" t="s">
        <v>67</v>
      </c>
      <c r="BD16" s="2" t="s">
        <v>119</v>
      </c>
    </row>
    <row r="17" customFormat="false" ht="15" hidden="false" customHeight="false" outlineLevel="0" collapsed="false">
      <c r="A17" s="2" t="s">
        <v>120</v>
      </c>
      <c r="B17" s="2" t="s">
        <v>70</v>
      </c>
      <c r="C17" s="2" t="s">
        <v>71</v>
      </c>
      <c r="D17" s="2" t="s">
        <v>59</v>
      </c>
      <c r="E17" s="2" t="s">
        <v>73</v>
      </c>
      <c r="F17" s="2" t="s">
        <v>83</v>
      </c>
      <c r="G17" s="2" t="n">
        <v>1</v>
      </c>
      <c r="H17" s="2" t="n">
        <v>2</v>
      </c>
      <c r="I17" s="2" t="n">
        <v>1</v>
      </c>
      <c r="J17" s="2" t="n">
        <v>1</v>
      </c>
      <c r="K17" s="2" t="n">
        <v>1</v>
      </c>
      <c r="L17" s="2" t="n">
        <v>1</v>
      </c>
      <c r="M17" s="2" t="n">
        <v>2</v>
      </c>
      <c r="N17" s="2" t="n">
        <v>4</v>
      </c>
      <c r="O17" s="2" t="n">
        <v>2</v>
      </c>
      <c r="P17" s="2" t="n">
        <v>5</v>
      </c>
      <c r="Q17" s="2" t="n">
        <v>4</v>
      </c>
      <c r="R17" s="2" t="n">
        <v>3</v>
      </c>
      <c r="S17" s="2" t="n">
        <v>4</v>
      </c>
      <c r="T17" s="2" t="n">
        <v>4</v>
      </c>
      <c r="U17" s="2" t="n">
        <v>4</v>
      </c>
      <c r="V17" s="2" t="n">
        <v>5</v>
      </c>
      <c r="W17" s="2" t="n">
        <v>3</v>
      </c>
      <c r="X17" s="2" t="n">
        <v>5</v>
      </c>
      <c r="Y17" s="2" t="n">
        <v>1</v>
      </c>
      <c r="Z17" s="2" t="n">
        <v>1</v>
      </c>
      <c r="AA17" s="2" t="n">
        <v>1</v>
      </c>
      <c r="AB17" s="53" t="n">
        <v>1</v>
      </c>
      <c r="AC17" s="2" t="n">
        <v>2</v>
      </c>
      <c r="AD17" s="2" t="n">
        <v>3</v>
      </c>
      <c r="AE17" s="2" t="n">
        <v>2</v>
      </c>
      <c r="AF17" s="2" t="n">
        <v>1</v>
      </c>
      <c r="AG17" s="2" t="n">
        <v>5</v>
      </c>
      <c r="AH17" s="2" t="n">
        <v>4</v>
      </c>
      <c r="AI17" s="2" t="n">
        <v>4</v>
      </c>
      <c r="AJ17" s="2" t="n">
        <v>4</v>
      </c>
      <c r="AK17" s="2" t="n">
        <v>2</v>
      </c>
      <c r="AL17" s="2" t="n">
        <v>4</v>
      </c>
      <c r="AM17" s="2" t="n">
        <v>5</v>
      </c>
      <c r="AN17" s="2" t="n">
        <v>5</v>
      </c>
      <c r="AO17" s="2" t="n">
        <v>5</v>
      </c>
      <c r="AP17" s="2" t="n">
        <v>5</v>
      </c>
      <c r="AQ17" s="2" t="n">
        <v>4</v>
      </c>
      <c r="AR17" s="2" t="n">
        <v>4</v>
      </c>
      <c r="AS17" s="2" t="n">
        <v>5</v>
      </c>
      <c r="AT17" s="2" t="n">
        <v>5</v>
      </c>
      <c r="AU17" s="2" t="n">
        <v>2</v>
      </c>
      <c r="AV17" s="2" t="n">
        <v>3</v>
      </c>
      <c r="AW17" s="2" t="n">
        <v>3</v>
      </c>
      <c r="AX17" s="2" t="n">
        <v>2</v>
      </c>
      <c r="AY17" s="2" t="n">
        <v>5</v>
      </c>
      <c r="AZ17" s="2" t="n">
        <v>5</v>
      </c>
      <c r="BA17" s="2" t="s">
        <v>67</v>
      </c>
      <c r="BB17" s="2" t="s">
        <v>121</v>
      </c>
    </row>
    <row r="18" customFormat="false" ht="15" hidden="false" customHeight="false" outlineLevel="0" collapsed="false">
      <c r="A18" s="2" t="s">
        <v>122</v>
      </c>
      <c r="B18" s="2" t="s">
        <v>105</v>
      </c>
      <c r="C18" s="2" t="s">
        <v>58</v>
      </c>
      <c r="D18" s="2" t="s">
        <v>72</v>
      </c>
      <c r="E18" s="2" t="s">
        <v>123</v>
      </c>
      <c r="F18" s="2" t="s">
        <v>115</v>
      </c>
      <c r="G18" s="2" t="n">
        <v>1</v>
      </c>
      <c r="H18" s="2" t="n">
        <v>4</v>
      </c>
      <c r="I18" s="2" t="n">
        <v>1</v>
      </c>
      <c r="J18" s="2" t="n">
        <v>1</v>
      </c>
      <c r="K18" s="2" t="n">
        <v>2</v>
      </c>
      <c r="L18" s="2" t="n">
        <v>1</v>
      </c>
      <c r="M18" s="2" t="n">
        <v>1</v>
      </c>
      <c r="N18" s="2" t="n">
        <v>4</v>
      </c>
      <c r="O18" s="2" t="n">
        <v>5</v>
      </c>
      <c r="P18" s="2" t="n">
        <v>4</v>
      </c>
      <c r="Q18" s="2" t="n">
        <v>1</v>
      </c>
      <c r="R18" s="2" t="n">
        <v>4</v>
      </c>
      <c r="S18" s="2" t="n">
        <v>5</v>
      </c>
      <c r="T18" s="2" t="n">
        <v>5</v>
      </c>
      <c r="U18" s="2" t="n">
        <v>4</v>
      </c>
      <c r="V18" s="2" t="n">
        <v>4</v>
      </c>
      <c r="W18" s="2" t="n">
        <v>5</v>
      </c>
      <c r="X18" s="2" t="n">
        <v>5</v>
      </c>
      <c r="Y18" s="2" t="n">
        <v>1</v>
      </c>
      <c r="Z18" s="2" t="n">
        <v>3</v>
      </c>
      <c r="AA18" s="2" t="n">
        <v>2</v>
      </c>
      <c r="AB18" s="2" t="n">
        <v>3</v>
      </c>
      <c r="AC18" s="2" t="n">
        <v>2</v>
      </c>
      <c r="AD18" s="2" t="n">
        <v>2</v>
      </c>
      <c r="AE18" s="2" t="n">
        <v>2</v>
      </c>
      <c r="AF18" s="2" t="n">
        <v>1</v>
      </c>
      <c r="AG18" s="2" t="n">
        <v>4</v>
      </c>
      <c r="AH18" s="2" t="n">
        <v>3</v>
      </c>
      <c r="AI18" s="2" t="n">
        <v>4</v>
      </c>
      <c r="AJ18" s="2" t="n">
        <v>5</v>
      </c>
      <c r="AK18" s="2" t="n">
        <v>2</v>
      </c>
      <c r="AL18" s="2" t="n">
        <v>4</v>
      </c>
      <c r="AM18" s="2" t="n">
        <v>4</v>
      </c>
      <c r="AN18" s="2" t="n">
        <v>4</v>
      </c>
      <c r="AO18" s="2" t="n">
        <v>4</v>
      </c>
      <c r="AP18" s="2" t="n">
        <v>4</v>
      </c>
      <c r="AQ18" s="2" t="n">
        <v>4</v>
      </c>
      <c r="AR18" s="2" t="n">
        <v>4</v>
      </c>
      <c r="AS18" s="2" t="n">
        <v>4</v>
      </c>
      <c r="AT18" s="2" t="n">
        <v>4</v>
      </c>
      <c r="AU18" s="2" t="n">
        <v>2</v>
      </c>
      <c r="AV18" s="2" t="n">
        <v>4</v>
      </c>
      <c r="AW18" s="2" t="n">
        <v>3</v>
      </c>
      <c r="AX18" s="2" t="n">
        <v>3</v>
      </c>
      <c r="AY18" s="2" t="n">
        <v>4</v>
      </c>
      <c r="AZ18" s="2" t="n">
        <v>4</v>
      </c>
      <c r="BA18" s="2" t="s">
        <v>67</v>
      </c>
    </row>
    <row r="19" customFormat="false" ht="252.95" hidden="false" customHeight="false" outlineLevel="0" collapsed="false">
      <c r="A19" s="2" t="s">
        <v>124</v>
      </c>
      <c r="B19" s="2" t="s">
        <v>70</v>
      </c>
      <c r="C19" s="2" t="s">
        <v>58</v>
      </c>
      <c r="D19" s="2" t="s">
        <v>59</v>
      </c>
      <c r="E19" s="2" t="s">
        <v>73</v>
      </c>
      <c r="F19" s="2" t="s">
        <v>80</v>
      </c>
      <c r="G19" s="2" t="n">
        <v>3</v>
      </c>
      <c r="H19" s="2" t="n">
        <v>2</v>
      </c>
      <c r="I19" s="2" t="n">
        <v>3</v>
      </c>
      <c r="J19" s="2" t="n">
        <v>4</v>
      </c>
      <c r="K19" s="2" t="n">
        <v>4</v>
      </c>
      <c r="L19" s="2" t="n">
        <v>3</v>
      </c>
      <c r="M19" s="2" t="n">
        <v>2</v>
      </c>
      <c r="N19" s="2" t="n">
        <v>5</v>
      </c>
      <c r="O19" s="2" t="n">
        <v>5</v>
      </c>
      <c r="P19" s="2" t="n">
        <v>5</v>
      </c>
      <c r="Q19" s="2" t="n">
        <v>4</v>
      </c>
      <c r="R19" s="2" t="n">
        <v>4</v>
      </c>
      <c r="S19" s="2" t="n">
        <v>5</v>
      </c>
      <c r="T19" s="2" t="n">
        <v>2</v>
      </c>
      <c r="U19" s="2" t="n">
        <v>5</v>
      </c>
      <c r="V19" s="2" t="n">
        <v>4</v>
      </c>
      <c r="W19" s="2" t="n">
        <v>4</v>
      </c>
      <c r="X19" s="2" t="n">
        <v>3</v>
      </c>
      <c r="Y19" s="2" t="n">
        <v>2</v>
      </c>
      <c r="Z19" s="2" t="n">
        <v>4</v>
      </c>
      <c r="AA19" s="2" t="n">
        <v>1</v>
      </c>
      <c r="AB19" s="2" t="n">
        <v>4</v>
      </c>
      <c r="AC19" s="2" t="n">
        <v>4</v>
      </c>
      <c r="AD19" s="2" t="n">
        <v>4</v>
      </c>
      <c r="AE19" s="2" t="n">
        <v>2</v>
      </c>
      <c r="AF19" s="2" t="n">
        <v>1</v>
      </c>
      <c r="AG19" s="2" t="n">
        <v>5</v>
      </c>
      <c r="AH19" s="2" t="n">
        <v>2</v>
      </c>
      <c r="AI19" s="2" t="n">
        <v>3</v>
      </c>
      <c r="AJ19" s="2" t="n">
        <v>4</v>
      </c>
      <c r="AK19" s="2" t="n">
        <v>4</v>
      </c>
      <c r="AL19" s="2" t="n">
        <v>5</v>
      </c>
      <c r="AM19" s="2" t="n">
        <v>4</v>
      </c>
      <c r="AN19" s="2" t="n">
        <v>4</v>
      </c>
      <c r="AO19" s="2" t="n">
        <v>5</v>
      </c>
      <c r="AP19" s="2" t="n">
        <v>5</v>
      </c>
      <c r="AQ19" s="2" t="n">
        <v>4</v>
      </c>
      <c r="AR19" s="2" t="n">
        <v>5</v>
      </c>
      <c r="AS19" s="2" t="n">
        <v>4</v>
      </c>
      <c r="AT19" s="2" t="n">
        <v>3</v>
      </c>
      <c r="AU19" s="2" t="n">
        <v>4</v>
      </c>
      <c r="AV19" s="2" t="n">
        <v>4</v>
      </c>
      <c r="AW19" s="2" t="n">
        <v>4</v>
      </c>
      <c r="AX19" s="2" t="n">
        <v>4</v>
      </c>
      <c r="AY19" s="2" t="n">
        <v>5</v>
      </c>
      <c r="AZ19" s="2" t="n">
        <v>5</v>
      </c>
      <c r="BA19" s="2" t="s">
        <v>67</v>
      </c>
      <c r="BB19" s="3" t="s">
        <v>125</v>
      </c>
      <c r="BC19" s="3" t="s">
        <v>126</v>
      </c>
      <c r="BD19" s="2" t="s">
        <v>127</v>
      </c>
    </row>
    <row r="20" customFormat="false" ht="15" hidden="false" customHeight="false" outlineLevel="0" collapsed="false">
      <c r="A20" s="2" t="s">
        <v>128</v>
      </c>
      <c r="B20" s="2" t="s">
        <v>129</v>
      </c>
      <c r="C20" s="2" t="s">
        <v>58</v>
      </c>
      <c r="D20" s="2" t="s">
        <v>72</v>
      </c>
      <c r="E20" s="2" t="s">
        <v>73</v>
      </c>
      <c r="F20" s="2" t="s">
        <v>83</v>
      </c>
      <c r="G20" s="2" t="n">
        <v>2</v>
      </c>
      <c r="H20" s="2" t="n">
        <v>3</v>
      </c>
      <c r="I20" s="2" t="n">
        <v>2</v>
      </c>
      <c r="J20" s="2" t="n">
        <v>2</v>
      </c>
      <c r="K20" s="2" t="n">
        <v>2</v>
      </c>
      <c r="L20" s="2" t="n">
        <v>2</v>
      </c>
      <c r="M20" s="2" t="n">
        <v>3</v>
      </c>
      <c r="N20" s="2" t="n">
        <v>5</v>
      </c>
      <c r="O20" s="2" t="n">
        <v>5</v>
      </c>
      <c r="P20" s="2" t="n">
        <v>5</v>
      </c>
      <c r="Q20" s="2" t="n">
        <v>4</v>
      </c>
      <c r="R20" s="2" t="n">
        <v>5</v>
      </c>
      <c r="S20" s="2" t="n">
        <v>5</v>
      </c>
      <c r="T20" s="2" t="n">
        <v>3</v>
      </c>
      <c r="U20" s="2" t="n">
        <v>4</v>
      </c>
      <c r="V20" s="2" t="n">
        <v>3</v>
      </c>
      <c r="W20" s="2" t="n">
        <v>4</v>
      </c>
      <c r="X20" s="2" t="n">
        <v>5</v>
      </c>
      <c r="Y20" s="2" t="n">
        <v>1</v>
      </c>
      <c r="Z20" s="2" t="n">
        <v>1</v>
      </c>
      <c r="AA20" s="2" t="n">
        <v>1</v>
      </c>
      <c r="AB20" s="53" t="n">
        <v>1</v>
      </c>
      <c r="AC20" s="2" t="n">
        <v>2</v>
      </c>
      <c r="AD20" s="2" t="n">
        <v>2</v>
      </c>
      <c r="AE20" s="2" t="n">
        <v>3</v>
      </c>
      <c r="AF20" s="2" t="n">
        <v>1</v>
      </c>
      <c r="AG20" s="2" t="n">
        <v>5</v>
      </c>
      <c r="AH20" s="2" t="n">
        <v>5</v>
      </c>
      <c r="AI20" s="2" t="n">
        <v>3</v>
      </c>
      <c r="AJ20" s="2" t="n">
        <v>3</v>
      </c>
      <c r="AK20" s="2" t="n">
        <v>2</v>
      </c>
      <c r="AL20" s="2" t="n">
        <v>4</v>
      </c>
      <c r="AM20" s="2" t="n">
        <v>2</v>
      </c>
      <c r="AN20" s="2" t="n">
        <v>3</v>
      </c>
      <c r="AO20" s="2" t="n">
        <v>4</v>
      </c>
      <c r="AP20" s="2" t="n">
        <v>4</v>
      </c>
      <c r="AQ20" s="2" t="n">
        <v>5</v>
      </c>
      <c r="AR20" s="2" t="n">
        <v>4</v>
      </c>
      <c r="AS20" s="2" t="n">
        <v>5</v>
      </c>
      <c r="AT20" s="2" t="n">
        <v>4</v>
      </c>
      <c r="AU20" s="2" t="n">
        <v>2</v>
      </c>
      <c r="AV20" s="2" t="n">
        <v>3</v>
      </c>
      <c r="AW20" s="2" t="n">
        <v>3</v>
      </c>
      <c r="AX20" s="2" t="n">
        <v>3</v>
      </c>
      <c r="AY20" s="2" t="n">
        <v>5</v>
      </c>
      <c r="AZ20" s="2" t="n">
        <v>5</v>
      </c>
      <c r="BA20" s="2" t="s">
        <v>67</v>
      </c>
    </row>
    <row r="21" customFormat="false" ht="49.25" hidden="false" customHeight="false" outlineLevel="0" collapsed="false">
      <c r="A21" s="2" t="s">
        <v>130</v>
      </c>
      <c r="B21" s="2" t="s">
        <v>70</v>
      </c>
      <c r="C21" s="2" t="s">
        <v>58</v>
      </c>
      <c r="D21" s="2" t="s">
        <v>131</v>
      </c>
      <c r="E21" s="2" t="s">
        <v>60</v>
      </c>
      <c r="F21" s="2" t="s">
        <v>61</v>
      </c>
      <c r="G21" s="2" t="n">
        <v>1</v>
      </c>
      <c r="H21" s="2" t="n">
        <v>5</v>
      </c>
      <c r="I21" s="2" t="n">
        <v>5</v>
      </c>
      <c r="J21" s="2" t="n">
        <v>1</v>
      </c>
      <c r="K21" s="2" t="n">
        <v>4</v>
      </c>
      <c r="L21" s="2" t="n">
        <v>5</v>
      </c>
      <c r="M21" s="2" t="n">
        <v>4</v>
      </c>
      <c r="N21" s="2" t="n">
        <v>5</v>
      </c>
      <c r="O21" s="2" t="n">
        <v>5</v>
      </c>
      <c r="P21" s="2" t="n">
        <v>4</v>
      </c>
      <c r="Q21" s="2" t="n">
        <v>5</v>
      </c>
      <c r="R21" s="2" t="n">
        <v>3</v>
      </c>
      <c r="S21" s="2" t="n">
        <v>5</v>
      </c>
      <c r="T21" s="2" t="n">
        <v>4</v>
      </c>
      <c r="U21" s="2" t="n">
        <v>5</v>
      </c>
      <c r="V21" s="2" t="n">
        <v>5</v>
      </c>
      <c r="W21" s="2" t="n">
        <v>4</v>
      </c>
      <c r="X21" s="2" t="n">
        <v>1</v>
      </c>
      <c r="Y21" s="2" t="n">
        <v>4</v>
      </c>
      <c r="Z21" s="2" t="n">
        <v>1</v>
      </c>
      <c r="AA21" s="2" t="n">
        <v>2</v>
      </c>
      <c r="AB21" s="2" t="n">
        <v>2</v>
      </c>
      <c r="AC21" s="2" t="n">
        <v>4</v>
      </c>
      <c r="AD21" s="2" t="n">
        <v>4</v>
      </c>
      <c r="AE21" s="2" t="n">
        <v>1</v>
      </c>
      <c r="AF21" s="2" t="n">
        <v>3</v>
      </c>
      <c r="AG21" s="2" t="n">
        <v>1</v>
      </c>
      <c r="AH21" s="2" t="n">
        <v>1</v>
      </c>
      <c r="AI21" s="2" t="n">
        <v>1</v>
      </c>
      <c r="AJ21" s="2" t="n">
        <v>1</v>
      </c>
      <c r="AK21" s="2" t="n">
        <v>2</v>
      </c>
      <c r="AL21" s="2" t="n">
        <v>5</v>
      </c>
      <c r="AM21" s="2" t="n">
        <v>4</v>
      </c>
      <c r="AN21" s="2" t="n">
        <v>2</v>
      </c>
      <c r="AO21" s="2" t="n">
        <v>4</v>
      </c>
      <c r="AP21" s="2" t="n">
        <v>1</v>
      </c>
      <c r="AQ21" s="2" t="n">
        <v>2</v>
      </c>
      <c r="AR21" s="2" t="n">
        <v>5</v>
      </c>
      <c r="AS21" s="2" t="n">
        <v>5</v>
      </c>
      <c r="AT21" s="2" t="n">
        <v>5</v>
      </c>
      <c r="AU21" s="2" t="n">
        <v>5</v>
      </c>
      <c r="AV21" s="2" t="n">
        <v>4</v>
      </c>
      <c r="AW21" s="2" t="n">
        <v>5</v>
      </c>
      <c r="AX21" s="2" t="n">
        <v>2</v>
      </c>
      <c r="AY21" s="2" t="n">
        <v>4</v>
      </c>
      <c r="AZ21" s="2" t="n">
        <v>5</v>
      </c>
      <c r="BA21" s="2" t="s">
        <v>67</v>
      </c>
      <c r="BD21" s="3" t="s">
        <v>132</v>
      </c>
    </row>
    <row r="22" customFormat="false" ht="15" hidden="false" customHeight="false" outlineLevel="0" collapsed="false">
      <c r="A22" s="2" t="s">
        <v>133</v>
      </c>
      <c r="B22" s="2" t="s">
        <v>57</v>
      </c>
      <c r="C22" s="2" t="s">
        <v>58</v>
      </c>
      <c r="D22" s="2" t="s">
        <v>72</v>
      </c>
      <c r="E22" s="2" t="s">
        <v>110</v>
      </c>
      <c r="F22" s="2" t="s">
        <v>83</v>
      </c>
      <c r="G22" s="2" t="n">
        <v>2</v>
      </c>
      <c r="H22" s="2" t="n">
        <v>3</v>
      </c>
      <c r="I22" s="2" t="n">
        <v>3</v>
      </c>
      <c r="J22" s="2" t="n">
        <v>4</v>
      </c>
      <c r="K22" s="2" t="n">
        <v>2</v>
      </c>
      <c r="L22" s="2" t="n">
        <v>3</v>
      </c>
      <c r="M22" s="2" t="n">
        <v>1</v>
      </c>
      <c r="N22" s="2" t="n">
        <v>5</v>
      </c>
      <c r="O22" s="2" t="n">
        <v>5</v>
      </c>
      <c r="P22" s="2" t="n">
        <v>5</v>
      </c>
      <c r="Q22" s="2" t="n">
        <v>5</v>
      </c>
      <c r="R22" s="2" t="n">
        <v>4</v>
      </c>
      <c r="S22" s="2" t="n">
        <v>5</v>
      </c>
      <c r="T22" s="2" t="n">
        <v>2</v>
      </c>
      <c r="U22" s="2" t="n">
        <v>5</v>
      </c>
      <c r="V22" s="2" t="n">
        <v>5</v>
      </c>
      <c r="W22" s="2" t="n">
        <v>5</v>
      </c>
      <c r="X22" s="2" t="n">
        <v>4</v>
      </c>
      <c r="Y22" s="2" t="n">
        <v>1</v>
      </c>
      <c r="Z22" s="2" t="n">
        <v>3</v>
      </c>
      <c r="AA22" s="2" t="n">
        <v>1</v>
      </c>
      <c r="AB22" s="53" t="n">
        <v>1</v>
      </c>
      <c r="AC22" s="2" t="n">
        <v>3</v>
      </c>
      <c r="AD22" s="2" t="n">
        <v>4</v>
      </c>
      <c r="AE22" s="2" t="n">
        <v>4</v>
      </c>
      <c r="AF22" s="2" t="n">
        <v>1</v>
      </c>
      <c r="AG22" s="2" t="n">
        <v>4</v>
      </c>
      <c r="AH22" s="2" t="n">
        <v>5</v>
      </c>
      <c r="AI22" s="2" t="n">
        <v>5</v>
      </c>
      <c r="AJ22" s="2" t="n">
        <v>4</v>
      </c>
      <c r="AK22" s="2" t="n">
        <v>1</v>
      </c>
      <c r="AL22" s="2" t="n">
        <v>5</v>
      </c>
      <c r="AM22" s="2" t="n">
        <v>2</v>
      </c>
      <c r="AN22" s="2" t="n">
        <v>4</v>
      </c>
      <c r="AO22" s="2" t="n">
        <v>5</v>
      </c>
      <c r="AP22" s="2" t="n">
        <v>5</v>
      </c>
      <c r="AQ22" s="2" t="n">
        <v>4</v>
      </c>
      <c r="AR22" s="2" t="n">
        <v>5</v>
      </c>
      <c r="AS22" s="2" t="n">
        <v>4</v>
      </c>
      <c r="AT22" s="2" t="n">
        <v>5</v>
      </c>
      <c r="AU22" s="2" t="n">
        <v>3</v>
      </c>
      <c r="AV22" s="2" t="n">
        <v>3</v>
      </c>
      <c r="AW22" s="2" t="n">
        <v>3</v>
      </c>
      <c r="AX22" s="2" t="n">
        <v>4</v>
      </c>
      <c r="AY22" s="2" t="n">
        <v>5</v>
      </c>
      <c r="AZ22" s="2" t="n">
        <v>5</v>
      </c>
      <c r="BA22" s="2" t="s">
        <v>67</v>
      </c>
      <c r="BC22" s="2" t="s">
        <v>134</v>
      </c>
    </row>
    <row r="23" customFormat="false" ht="15" hidden="false" customHeight="false" outlineLevel="0" collapsed="false">
      <c r="A23" s="2" t="s">
        <v>135</v>
      </c>
      <c r="B23" s="2" t="s">
        <v>57</v>
      </c>
      <c r="C23" s="2" t="s">
        <v>71</v>
      </c>
      <c r="D23" s="2" t="s">
        <v>59</v>
      </c>
      <c r="E23" s="2" t="s">
        <v>73</v>
      </c>
      <c r="F23" s="2" t="s">
        <v>115</v>
      </c>
      <c r="G23" s="2" t="n">
        <v>1</v>
      </c>
      <c r="H23" s="2" t="n">
        <v>2</v>
      </c>
      <c r="I23" s="2" t="n">
        <v>2</v>
      </c>
      <c r="J23" s="2" t="n">
        <v>2</v>
      </c>
      <c r="K23" s="2" t="n">
        <v>2</v>
      </c>
      <c r="L23" s="2" t="n">
        <v>2</v>
      </c>
      <c r="M23" s="2" t="n">
        <v>4</v>
      </c>
      <c r="N23" s="2" t="n">
        <v>5</v>
      </c>
      <c r="O23" s="2" t="n">
        <v>5</v>
      </c>
      <c r="P23" s="2" t="n">
        <v>4</v>
      </c>
      <c r="Q23" s="2" t="n">
        <v>2</v>
      </c>
      <c r="R23" s="2" t="n">
        <v>2</v>
      </c>
      <c r="S23" s="2" t="n">
        <v>3</v>
      </c>
      <c r="T23" s="2" t="n">
        <v>4</v>
      </c>
      <c r="U23" s="2" t="n">
        <v>4</v>
      </c>
      <c r="V23" s="2" t="n">
        <v>4</v>
      </c>
      <c r="W23" s="2" t="n">
        <v>5</v>
      </c>
      <c r="X23" s="2" t="n">
        <v>4</v>
      </c>
      <c r="Y23" s="2" t="n">
        <v>1</v>
      </c>
      <c r="Z23" s="2" t="n">
        <v>2</v>
      </c>
      <c r="AA23" s="2" t="n">
        <v>3</v>
      </c>
      <c r="AB23" s="2" t="n">
        <v>4</v>
      </c>
      <c r="AC23" s="2" t="n">
        <v>3</v>
      </c>
      <c r="AD23" s="2" t="n">
        <v>3</v>
      </c>
      <c r="AE23" s="2" t="n">
        <v>2</v>
      </c>
      <c r="AF23" s="2" t="n">
        <v>2</v>
      </c>
      <c r="AG23" s="2" t="n">
        <v>4</v>
      </c>
      <c r="AH23" s="2" t="n">
        <v>2</v>
      </c>
      <c r="AI23" s="2" t="n">
        <v>5</v>
      </c>
      <c r="AJ23" s="2" t="n">
        <v>2</v>
      </c>
      <c r="AK23" s="2" t="n">
        <v>2</v>
      </c>
      <c r="AL23" s="2" t="n">
        <v>4</v>
      </c>
      <c r="AM23" s="2" t="n">
        <v>4</v>
      </c>
      <c r="AN23" s="2" t="n">
        <v>4</v>
      </c>
      <c r="AO23" s="2" t="n">
        <v>5</v>
      </c>
      <c r="AP23" s="2" t="n">
        <v>4</v>
      </c>
      <c r="AQ23" s="2" t="n">
        <v>4</v>
      </c>
      <c r="AR23" s="2" t="n">
        <v>4</v>
      </c>
      <c r="AS23" s="2" t="n">
        <v>4</v>
      </c>
      <c r="AT23" s="2" t="n">
        <v>4</v>
      </c>
      <c r="AU23" s="2" t="n">
        <v>4</v>
      </c>
      <c r="AV23" s="2" t="n">
        <v>3</v>
      </c>
      <c r="AW23" s="2" t="n">
        <v>4</v>
      </c>
      <c r="AX23" s="2" t="n">
        <v>2</v>
      </c>
      <c r="AY23" s="2" t="n">
        <v>4</v>
      </c>
      <c r="AZ23" s="2" t="n">
        <v>4</v>
      </c>
      <c r="BA23" s="2" t="s">
        <v>67</v>
      </c>
      <c r="BB23" s="2" t="s">
        <v>136</v>
      </c>
    </row>
    <row r="24" customFormat="false" ht="814.9" hidden="false" customHeight="false" outlineLevel="0" collapsed="false">
      <c r="A24" s="2" t="s">
        <v>137</v>
      </c>
      <c r="B24" s="2" t="s">
        <v>138</v>
      </c>
      <c r="C24" s="2" t="s">
        <v>71</v>
      </c>
      <c r="D24" s="2" t="s">
        <v>72</v>
      </c>
      <c r="E24" s="2" t="s">
        <v>73</v>
      </c>
      <c r="F24" s="2" t="s">
        <v>139</v>
      </c>
      <c r="G24" s="2" t="n">
        <v>2</v>
      </c>
      <c r="H24" s="2" t="n">
        <v>4</v>
      </c>
      <c r="I24" s="2" t="n">
        <v>2</v>
      </c>
      <c r="J24" s="2" t="n">
        <v>1</v>
      </c>
      <c r="K24" s="2" t="n">
        <v>2</v>
      </c>
      <c r="L24" s="2" t="n">
        <v>2</v>
      </c>
      <c r="M24" s="2" t="n">
        <v>1</v>
      </c>
      <c r="N24" s="2" t="n">
        <v>5</v>
      </c>
      <c r="O24" s="2" t="n">
        <v>5</v>
      </c>
      <c r="P24" s="2" t="n">
        <v>4</v>
      </c>
      <c r="Q24" s="2" t="n">
        <v>5</v>
      </c>
      <c r="R24" s="2" t="n">
        <v>4</v>
      </c>
      <c r="S24" s="2" t="n">
        <v>5</v>
      </c>
      <c r="T24" s="2" t="n">
        <v>4</v>
      </c>
      <c r="U24" s="2" t="n">
        <v>5</v>
      </c>
      <c r="V24" s="2" t="n">
        <v>0</v>
      </c>
      <c r="W24" s="2" t="n">
        <v>2</v>
      </c>
      <c r="X24" s="2" t="n">
        <v>0</v>
      </c>
      <c r="Y24" s="2" t="n">
        <v>1</v>
      </c>
      <c r="Z24" s="2" t="n">
        <v>3</v>
      </c>
      <c r="AA24" s="2" t="n">
        <v>2</v>
      </c>
      <c r="AB24" s="2" t="n">
        <v>1</v>
      </c>
      <c r="AC24" s="2" t="n">
        <v>1</v>
      </c>
      <c r="AD24" s="2" t="n">
        <v>2</v>
      </c>
      <c r="AE24" s="2" t="n">
        <v>1</v>
      </c>
      <c r="AF24" s="2" t="n">
        <v>1</v>
      </c>
      <c r="AG24" s="2" t="n">
        <v>5</v>
      </c>
      <c r="AH24" s="2" t="n">
        <v>5</v>
      </c>
      <c r="AI24" s="2" t="n">
        <v>5</v>
      </c>
      <c r="AJ24" s="2" t="n">
        <v>2</v>
      </c>
      <c r="AK24" s="2" t="n">
        <v>5</v>
      </c>
      <c r="AL24" s="2" t="n">
        <v>4</v>
      </c>
      <c r="AM24" s="2" t="n">
        <v>0</v>
      </c>
      <c r="AN24" s="2" t="n">
        <v>0</v>
      </c>
      <c r="AO24" s="2" t="n">
        <v>5</v>
      </c>
      <c r="AP24" s="2" t="n">
        <v>5</v>
      </c>
      <c r="AQ24" s="2" t="n">
        <v>4</v>
      </c>
      <c r="AR24" s="2" t="n">
        <v>5</v>
      </c>
      <c r="AS24" s="2" t="n">
        <v>5</v>
      </c>
      <c r="AT24" s="2" t="n">
        <v>5</v>
      </c>
      <c r="AU24" s="2" t="n">
        <v>0</v>
      </c>
      <c r="AV24" s="2" t="n">
        <v>3</v>
      </c>
      <c r="AW24" s="2" t="n">
        <v>1</v>
      </c>
      <c r="AX24" s="2" t="n">
        <v>0</v>
      </c>
      <c r="AY24" s="2" t="n">
        <v>5</v>
      </c>
      <c r="AZ24" s="2" t="n">
        <v>5</v>
      </c>
      <c r="BA24" s="2" t="s">
        <v>67</v>
      </c>
      <c r="BB24" s="3" t="s">
        <v>140</v>
      </c>
      <c r="BC24" s="3" t="s">
        <v>141</v>
      </c>
    </row>
    <row r="25" customFormat="false" ht="15" hidden="false" customHeight="false" outlineLevel="0" collapsed="false">
      <c r="A25" s="2" t="s">
        <v>142</v>
      </c>
      <c r="E25" s="2" t="s">
        <v>73</v>
      </c>
      <c r="F25" s="2" t="s">
        <v>96</v>
      </c>
      <c r="G25" s="2" t="n">
        <v>1</v>
      </c>
      <c r="H25" s="2" t="n">
        <v>2</v>
      </c>
      <c r="I25" s="2" t="n">
        <v>1</v>
      </c>
      <c r="J25" s="2" t="n">
        <v>1</v>
      </c>
      <c r="K25" s="2" t="n">
        <v>1</v>
      </c>
      <c r="L25" s="2" t="n">
        <v>1</v>
      </c>
      <c r="M25" s="2" t="n">
        <v>3</v>
      </c>
      <c r="N25" s="2" t="n">
        <v>4</v>
      </c>
      <c r="O25" s="2" t="n">
        <v>5</v>
      </c>
      <c r="P25" s="2" t="n">
        <v>5</v>
      </c>
      <c r="Q25" s="2" t="n">
        <v>5</v>
      </c>
      <c r="R25" s="2" t="n">
        <v>4</v>
      </c>
      <c r="S25" s="2" t="n">
        <v>5</v>
      </c>
      <c r="T25" s="2" t="n">
        <v>5</v>
      </c>
      <c r="U25" s="2" t="n">
        <v>4</v>
      </c>
      <c r="V25" s="2" t="n">
        <v>4</v>
      </c>
      <c r="W25" s="2" t="n">
        <v>4</v>
      </c>
      <c r="X25" s="2" t="n">
        <v>0</v>
      </c>
      <c r="Y25" s="2" t="n">
        <v>1</v>
      </c>
      <c r="Z25" s="2" t="n">
        <v>1</v>
      </c>
      <c r="AA25" s="2" t="n">
        <v>1</v>
      </c>
      <c r="AB25" s="53" t="n">
        <v>1</v>
      </c>
      <c r="AC25" s="2" t="n">
        <v>2</v>
      </c>
      <c r="AD25" s="2" t="n">
        <v>3</v>
      </c>
      <c r="AE25" s="2" t="n">
        <v>1</v>
      </c>
      <c r="AF25" s="2" t="n">
        <v>1</v>
      </c>
      <c r="AG25" s="2" t="n">
        <v>5</v>
      </c>
      <c r="AH25" s="2" t="n">
        <v>5</v>
      </c>
      <c r="AI25" s="2" t="n">
        <v>5</v>
      </c>
      <c r="AJ25" s="2" t="n">
        <v>3</v>
      </c>
      <c r="AK25" s="2" t="n">
        <v>4</v>
      </c>
      <c r="AL25" s="2" t="n">
        <v>3</v>
      </c>
      <c r="AM25" s="2" t="n">
        <v>3</v>
      </c>
      <c r="AN25" s="2" t="n">
        <v>4</v>
      </c>
      <c r="AO25" s="2" t="n">
        <v>4</v>
      </c>
      <c r="AP25" s="2" t="n">
        <v>5</v>
      </c>
      <c r="AQ25" s="2" t="n">
        <v>4</v>
      </c>
      <c r="AR25" s="2" t="n">
        <v>4</v>
      </c>
      <c r="AS25" s="2" t="n">
        <v>4</v>
      </c>
      <c r="AT25" s="2" t="n">
        <v>4</v>
      </c>
      <c r="AU25" s="2" t="n">
        <v>4</v>
      </c>
      <c r="AV25" s="2" t="n">
        <v>3</v>
      </c>
      <c r="AW25" s="2" t="n">
        <v>0</v>
      </c>
      <c r="AX25" s="2" t="n">
        <v>3</v>
      </c>
      <c r="AY25" s="2" t="n">
        <v>5</v>
      </c>
      <c r="AZ25" s="2" t="n">
        <v>5</v>
      </c>
      <c r="BA25" s="2" t="s">
        <v>67</v>
      </c>
    </row>
    <row r="26" customFormat="false" ht="15" hidden="false" customHeight="false" outlineLevel="0" collapsed="false">
      <c r="A26" s="2" t="s">
        <v>143</v>
      </c>
      <c r="B26" s="2" t="s">
        <v>89</v>
      </c>
      <c r="C26" s="2" t="s">
        <v>58</v>
      </c>
      <c r="D26" s="2" t="s">
        <v>72</v>
      </c>
      <c r="E26" s="2" t="s">
        <v>73</v>
      </c>
      <c r="F26" s="2" t="s">
        <v>96</v>
      </c>
      <c r="G26" s="2" t="n">
        <v>3</v>
      </c>
      <c r="H26" s="2" t="n">
        <v>5</v>
      </c>
      <c r="I26" s="2" t="n">
        <v>2</v>
      </c>
      <c r="J26" s="2" t="n">
        <v>4</v>
      </c>
      <c r="K26" s="2" t="n">
        <v>3</v>
      </c>
      <c r="L26" s="2" t="n">
        <v>3</v>
      </c>
      <c r="M26" s="2" t="n">
        <v>2</v>
      </c>
      <c r="N26" s="2" t="n">
        <v>5</v>
      </c>
      <c r="O26" s="2" t="n">
        <v>5</v>
      </c>
      <c r="P26" s="2" t="n">
        <v>5</v>
      </c>
      <c r="Q26" s="2" t="n">
        <v>2</v>
      </c>
      <c r="R26" s="2" t="n">
        <v>3</v>
      </c>
      <c r="S26" s="2" t="n">
        <v>5</v>
      </c>
      <c r="T26" s="2" t="n">
        <v>4</v>
      </c>
      <c r="U26" s="2" t="n">
        <v>5</v>
      </c>
      <c r="V26" s="2" t="n">
        <v>4</v>
      </c>
      <c r="W26" s="2" t="n">
        <v>5</v>
      </c>
      <c r="X26" s="2" t="n">
        <v>5</v>
      </c>
      <c r="Y26" s="2" t="n">
        <v>1</v>
      </c>
      <c r="Z26" s="2" t="n">
        <v>3</v>
      </c>
      <c r="AA26" s="2" t="n">
        <v>1</v>
      </c>
      <c r="AB26" s="2" t="n">
        <v>5</v>
      </c>
      <c r="AC26" s="2" t="n">
        <v>4</v>
      </c>
      <c r="AD26" s="2" t="n">
        <v>4</v>
      </c>
      <c r="AE26" s="2" t="n">
        <v>4</v>
      </c>
      <c r="AF26" s="2" t="n">
        <v>1</v>
      </c>
      <c r="AG26" s="2" t="n">
        <v>4</v>
      </c>
      <c r="AH26" s="2" t="n">
        <v>2</v>
      </c>
      <c r="AI26" s="2" t="n">
        <v>5</v>
      </c>
      <c r="AJ26" s="2" t="n">
        <v>3</v>
      </c>
      <c r="AK26" s="2" t="n">
        <v>5</v>
      </c>
      <c r="AL26" s="2" t="n">
        <v>5</v>
      </c>
      <c r="AM26" s="2" t="n">
        <v>3</v>
      </c>
      <c r="AN26" s="2" t="n">
        <v>4</v>
      </c>
      <c r="AO26" s="2" t="n">
        <v>5</v>
      </c>
      <c r="AP26" s="2" t="n">
        <v>5</v>
      </c>
      <c r="AQ26" s="2" t="n">
        <v>4</v>
      </c>
      <c r="AR26" s="2" t="n">
        <v>5</v>
      </c>
      <c r="AS26" s="2" t="n">
        <v>5</v>
      </c>
      <c r="AT26" s="2" t="n">
        <v>4</v>
      </c>
      <c r="AU26" s="2" t="n">
        <v>5</v>
      </c>
      <c r="AV26" s="2" t="n">
        <v>4</v>
      </c>
      <c r="AW26" s="2" t="n">
        <v>2</v>
      </c>
      <c r="AX26" s="2" t="n">
        <v>3</v>
      </c>
      <c r="AY26" s="2" t="n">
        <v>5</v>
      </c>
      <c r="AZ26" s="2" t="n">
        <v>5</v>
      </c>
      <c r="BA26" s="2" t="s">
        <v>67</v>
      </c>
      <c r="BB26" s="2" t="s">
        <v>144</v>
      </c>
    </row>
    <row r="27" customFormat="false" ht="15" hidden="false" customHeight="false" outlineLevel="0" collapsed="false">
      <c r="A27" s="2" t="s">
        <v>145</v>
      </c>
      <c r="B27" s="2" t="s">
        <v>105</v>
      </c>
      <c r="C27" s="2" t="s">
        <v>71</v>
      </c>
      <c r="D27" s="2" t="s">
        <v>59</v>
      </c>
      <c r="E27" s="2" t="s">
        <v>110</v>
      </c>
      <c r="F27" s="2" t="s">
        <v>61</v>
      </c>
      <c r="G27" s="2" t="n">
        <v>2</v>
      </c>
      <c r="H27" s="2" t="n">
        <v>2</v>
      </c>
      <c r="I27" s="2" t="n">
        <v>4</v>
      </c>
      <c r="J27" s="2" t="n">
        <v>4</v>
      </c>
      <c r="K27" s="2" t="n">
        <v>2</v>
      </c>
      <c r="L27" s="2" t="n">
        <v>2</v>
      </c>
      <c r="M27" s="2" t="n">
        <v>3</v>
      </c>
      <c r="N27" s="2" t="n">
        <v>2</v>
      </c>
      <c r="O27" s="2" t="n">
        <v>4</v>
      </c>
      <c r="P27" s="2" t="n">
        <v>4</v>
      </c>
      <c r="Q27" s="2" t="n">
        <v>1</v>
      </c>
      <c r="R27" s="2" t="n">
        <v>2</v>
      </c>
      <c r="S27" s="2" t="n">
        <v>2</v>
      </c>
      <c r="T27" s="2" t="n">
        <v>2</v>
      </c>
      <c r="U27" s="2" t="n">
        <v>2</v>
      </c>
      <c r="V27" s="2" t="n">
        <v>2</v>
      </c>
      <c r="W27" s="2" t="n">
        <v>2</v>
      </c>
      <c r="X27" s="2" t="n">
        <v>4</v>
      </c>
      <c r="Y27" s="2" t="n">
        <v>2</v>
      </c>
      <c r="Z27" s="2" t="n">
        <v>3</v>
      </c>
      <c r="AA27" s="2" t="n">
        <v>3</v>
      </c>
      <c r="AB27" s="2" t="n">
        <v>4</v>
      </c>
      <c r="AC27" s="2" t="n">
        <v>3</v>
      </c>
      <c r="AD27" s="2" t="n">
        <v>4</v>
      </c>
      <c r="AE27" s="2" t="n">
        <v>2</v>
      </c>
      <c r="AF27" s="2" t="n">
        <v>2</v>
      </c>
      <c r="AG27" s="2" t="n">
        <v>3</v>
      </c>
      <c r="AH27" s="2" t="n">
        <v>1</v>
      </c>
      <c r="AI27" s="2" t="n">
        <v>4</v>
      </c>
      <c r="AJ27" s="2" t="n">
        <v>2</v>
      </c>
      <c r="AK27" s="2" t="n">
        <v>2</v>
      </c>
      <c r="AL27" s="2" t="n">
        <v>4</v>
      </c>
      <c r="AM27" s="2" t="n">
        <v>4</v>
      </c>
      <c r="AN27" s="2" t="n">
        <v>3</v>
      </c>
      <c r="AO27" s="2" t="n">
        <v>2</v>
      </c>
      <c r="AP27" s="2" t="n">
        <v>4</v>
      </c>
      <c r="AQ27" s="2" t="n">
        <v>4</v>
      </c>
      <c r="AR27" s="2" t="n">
        <v>4</v>
      </c>
      <c r="AS27" s="2" t="n">
        <v>4</v>
      </c>
      <c r="AT27" s="2" t="n">
        <v>5</v>
      </c>
      <c r="AU27" s="2" t="n">
        <v>5</v>
      </c>
      <c r="AV27" s="2" t="n">
        <v>3</v>
      </c>
      <c r="AW27" s="2" t="n">
        <v>2</v>
      </c>
      <c r="AX27" s="2" t="n">
        <v>2</v>
      </c>
      <c r="AY27" s="2" t="n">
        <v>5</v>
      </c>
      <c r="AZ27" s="2" t="n">
        <v>3</v>
      </c>
      <c r="BA27" s="2" t="s">
        <v>67</v>
      </c>
      <c r="BB27" s="2" t="s">
        <v>146</v>
      </c>
      <c r="BC27" s="2" t="s">
        <v>147</v>
      </c>
    </row>
    <row r="28" customFormat="false" ht="15" hidden="false" customHeight="false" outlineLevel="0" collapsed="false">
      <c r="A28" s="2" t="s">
        <v>148</v>
      </c>
      <c r="B28" s="2" t="s">
        <v>149</v>
      </c>
      <c r="C28" s="2" t="s">
        <v>58</v>
      </c>
      <c r="D28" s="2" t="s">
        <v>59</v>
      </c>
      <c r="E28" s="2" t="s">
        <v>100</v>
      </c>
      <c r="F28" s="2" t="s">
        <v>150</v>
      </c>
      <c r="G28" s="2" t="n">
        <v>5</v>
      </c>
      <c r="H28" s="2" t="n">
        <v>5</v>
      </c>
      <c r="I28" s="2" t="n">
        <v>5</v>
      </c>
      <c r="J28" s="2" t="n">
        <v>5</v>
      </c>
      <c r="K28" s="2" t="n">
        <v>4</v>
      </c>
      <c r="L28" s="2" t="n">
        <v>3</v>
      </c>
      <c r="M28" s="2" t="n">
        <v>1</v>
      </c>
      <c r="N28" s="2" t="n">
        <v>1</v>
      </c>
      <c r="O28" s="2" t="n">
        <v>1</v>
      </c>
      <c r="P28" s="2" t="n">
        <v>2</v>
      </c>
      <c r="Q28" s="2" t="n">
        <v>1</v>
      </c>
      <c r="R28" s="2" t="n">
        <v>1</v>
      </c>
      <c r="S28" s="2" t="n">
        <v>1</v>
      </c>
      <c r="T28" s="2" t="n">
        <v>1</v>
      </c>
      <c r="U28" s="2" t="n">
        <v>2</v>
      </c>
      <c r="V28" s="2" t="n">
        <v>0</v>
      </c>
      <c r="W28" s="2" t="n">
        <v>4</v>
      </c>
      <c r="X28" s="2" t="n">
        <v>4</v>
      </c>
      <c r="Y28" s="2" t="n">
        <v>5</v>
      </c>
      <c r="Z28" s="2" t="n">
        <v>3</v>
      </c>
      <c r="AA28" s="2" t="n">
        <v>5</v>
      </c>
      <c r="AB28" s="2" t="n">
        <v>5</v>
      </c>
      <c r="AC28" s="2" t="n">
        <v>1</v>
      </c>
      <c r="AD28" s="2" t="n">
        <v>4</v>
      </c>
      <c r="AE28" s="2" t="n">
        <v>1</v>
      </c>
      <c r="AF28" s="2" t="n">
        <v>5</v>
      </c>
      <c r="AG28" s="2" t="n">
        <v>1</v>
      </c>
      <c r="AH28" s="2" t="n">
        <v>4</v>
      </c>
      <c r="AI28" s="2" t="n">
        <v>1</v>
      </c>
      <c r="AJ28" s="2" t="n">
        <v>1</v>
      </c>
      <c r="AK28" s="2" t="n">
        <v>4</v>
      </c>
      <c r="AL28" s="2" t="n">
        <v>4</v>
      </c>
      <c r="AM28" s="2" t="n">
        <v>1</v>
      </c>
      <c r="AN28" s="2" t="n">
        <v>1</v>
      </c>
      <c r="AO28" s="2" t="n">
        <v>1</v>
      </c>
      <c r="AP28" s="2" t="n">
        <v>1</v>
      </c>
      <c r="AQ28" s="2" t="n">
        <v>2</v>
      </c>
      <c r="AR28" s="2" t="n">
        <v>2</v>
      </c>
      <c r="AS28" s="2" t="n">
        <v>3</v>
      </c>
      <c r="AT28" s="2" t="n">
        <v>5</v>
      </c>
      <c r="AU28" s="2" t="n">
        <v>4</v>
      </c>
      <c r="AV28" s="2" t="n">
        <v>0</v>
      </c>
      <c r="AW28" s="2" t="n">
        <v>1</v>
      </c>
      <c r="AX28" s="2" t="n">
        <v>3</v>
      </c>
      <c r="AY28" s="2" t="n">
        <v>1</v>
      </c>
      <c r="AZ28" s="2" t="n">
        <v>2</v>
      </c>
      <c r="BA28" s="2" t="s">
        <v>101</v>
      </c>
      <c r="BB28" s="2" t="s">
        <v>151</v>
      </c>
    </row>
    <row r="29" customFormat="false" ht="15" hidden="false" customHeight="false" outlineLevel="0" collapsed="false">
      <c r="A29" s="2" t="s">
        <v>152</v>
      </c>
      <c r="B29" s="2" t="s">
        <v>70</v>
      </c>
      <c r="C29" s="2" t="s">
        <v>71</v>
      </c>
      <c r="D29" s="2" t="s">
        <v>59</v>
      </c>
      <c r="E29" s="2" t="s">
        <v>110</v>
      </c>
      <c r="F29" s="2" t="s">
        <v>74</v>
      </c>
      <c r="G29" s="2" t="n">
        <v>4</v>
      </c>
      <c r="H29" s="2" t="n">
        <v>3</v>
      </c>
      <c r="I29" s="2" t="n">
        <v>3</v>
      </c>
      <c r="J29" s="2" t="n">
        <v>4</v>
      </c>
      <c r="K29" s="2" t="n">
        <v>3</v>
      </c>
      <c r="L29" s="2" t="n">
        <v>4</v>
      </c>
      <c r="M29" s="2" t="n">
        <v>2</v>
      </c>
      <c r="N29" s="2" t="n">
        <v>4</v>
      </c>
      <c r="O29" s="2" t="n">
        <v>4</v>
      </c>
      <c r="P29" s="2" t="n">
        <v>3</v>
      </c>
      <c r="Q29" s="2" t="n">
        <v>4</v>
      </c>
      <c r="R29" s="2" t="n">
        <v>2</v>
      </c>
      <c r="S29" s="2" t="n">
        <v>4</v>
      </c>
      <c r="T29" s="2" t="n">
        <v>2</v>
      </c>
      <c r="U29" s="2" t="n">
        <v>4</v>
      </c>
      <c r="V29" s="2" t="n">
        <v>3</v>
      </c>
      <c r="W29" s="2" t="n">
        <v>2</v>
      </c>
      <c r="X29" s="2" t="n">
        <v>3</v>
      </c>
      <c r="Y29" s="2" t="n">
        <v>1</v>
      </c>
      <c r="Z29" s="2" t="n">
        <v>2</v>
      </c>
      <c r="AA29" s="2" t="n">
        <v>1</v>
      </c>
      <c r="AB29" s="53" t="n">
        <v>1</v>
      </c>
      <c r="AC29" s="2" t="n">
        <v>4</v>
      </c>
      <c r="AD29" s="2" t="n">
        <v>4</v>
      </c>
      <c r="AE29" s="2" t="n">
        <v>3</v>
      </c>
      <c r="AF29" s="2" t="n">
        <v>2</v>
      </c>
      <c r="AG29" s="2" t="n">
        <v>2</v>
      </c>
      <c r="AH29" s="2" t="n">
        <v>3</v>
      </c>
      <c r="AI29" s="2" t="n">
        <v>2</v>
      </c>
      <c r="AJ29" s="2" t="n">
        <v>2</v>
      </c>
      <c r="AK29" s="2" t="n">
        <v>2</v>
      </c>
      <c r="AL29" s="2" t="n">
        <v>5</v>
      </c>
      <c r="AM29" s="2" t="n">
        <v>4</v>
      </c>
      <c r="AN29" s="2" t="n">
        <v>2</v>
      </c>
      <c r="AO29" s="2" t="n">
        <v>4</v>
      </c>
      <c r="AP29" s="2" t="n">
        <v>4</v>
      </c>
      <c r="AQ29" s="2" t="n">
        <v>2</v>
      </c>
      <c r="AR29" s="2" t="n">
        <v>4</v>
      </c>
      <c r="AS29" s="2" t="n">
        <v>4</v>
      </c>
      <c r="AT29" s="2" t="n">
        <v>5</v>
      </c>
      <c r="AU29" s="2" t="n">
        <v>3</v>
      </c>
      <c r="AV29" s="2" t="n">
        <v>4</v>
      </c>
      <c r="AW29" s="2" t="n">
        <v>3</v>
      </c>
      <c r="AX29" s="2" t="n">
        <v>3</v>
      </c>
      <c r="AY29" s="2" t="n">
        <v>5</v>
      </c>
      <c r="AZ29" s="2" t="n">
        <v>5</v>
      </c>
      <c r="BA29" s="2" t="s">
        <v>67</v>
      </c>
      <c r="BB29" s="2" t="s">
        <v>153</v>
      </c>
    </row>
    <row r="30" customFormat="false" ht="15" hidden="false" customHeight="false" outlineLevel="0" collapsed="false">
      <c r="A30" s="2" t="s">
        <v>154</v>
      </c>
      <c r="B30" s="2" t="s">
        <v>57</v>
      </c>
      <c r="C30" s="2" t="s">
        <v>71</v>
      </c>
      <c r="D30" s="2" t="s">
        <v>72</v>
      </c>
      <c r="E30" s="2" t="s">
        <v>73</v>
      </c>
      <c r="F30" s="2" t="s">
        <v>115</v>
      </c>
      <c r="G30" s="2" t="n">
        <v>1</v>
      </c>
      <c r="H30" s="2" t="n">
        <v>2</v>
      </c>
      <c r="I30" s="2" t="n">
        <v>2</v>
      </c>
      <c r="J30" s="2" t="n">
        <v>2</v>
      </c>
      <c r="K30" s="2" t="n">
        <v>2</v>
      </c>
      <c r="L30" s="2" t="n">
        <v>2</v>
      </c>
      <c r="M30" s="2" t="n">
        <v>2</v>
      </c>
      <c r="N30" s="2" t="n">
        <v>4</v>
      </c>
      <c r="O30" s="2" t="n">
        <v>5</v>
      </c>
      <c r="P30" s="2" t="n">
        <v>4</v>
      </c>
      <c r="Q30" s="2" t="n">
        <v>2</v>
      </c>
      <c r="R30" s="2" t="n">
        <v>2</v>
      </c>
      <c r="S30" s="2" t="n">
        <v>5</v>
      </c>
      <c r="T30" s="2" t="n">
        <v>5</v>
      </c>
      <c r="U30" s="2" t="n">
        <v>4</v>
      </c>
      <c r="V30" s="2" t="n">
        <v>5</v>
      </c>
      <c r="W30" s="2" t="n">
        <v>5</v>
      </c>
      <c r="X30" s="2" t="n">
        <v>5</v>
      </c>
      <c r="Y30" s="2" t="n">
        <v>1</v>
      </c>
      <c r="Z30" s="2" t="n">
        <v>2</v>
      </c>
      <c r="AA30" s="2" t="n">
        <v>1</v>
      </c>
      <c r="AB30" s="53" t="n">
        <v>1</v>
      </c>
      <c r="AC30" s="2" t="n">
        <v>4</v>
      </c>
      <c r="AD30" s="2" t="n">
        <v>2</v>
      </c>
      <c r="AE30" s="2" t="n">
        <v>2</v>
      </c>
      <c r="AF30" s="2" t="n">
        <v>1</v>
      </c>
      <c r="AG30" s="2" t="n">
        <v>5</v>
      </c>
      <c r="AH30" s="2" t="n">
        <v>4</v>
      </c>
      <c r="AI30" s="2" t="n">
        <v>5</v>
      </c>
      <c r="AJ30" s="2" t="n">
        <v>2</v>
      </c>
      <c r="AK30" s="2" t="n">
        <v>2</v>
      </c>
      <c r="AL30" s="2" t="n">
        <v>4</v>
      </c>
      <c r="AM30" s="2" t="n">
        <v>2</v>
      </c>
      <c r="AN30" s="2" t="n">
        <v>4</v>
      </c>
      <c r="AO30" s="2" t="n">
        <v>5</v>
      </c>
      <c r="AP30" s="2" t="n">
        <v>5</v>
      </c>
      <c r="AQ30" s="2" t="n">
        <v>4</v>
      </c>
      <c r="AR30" s="2" t="n">
        <v>5</v>
      </c>
      <c r="AS30" s="2" t="n">
        <v>5</v>
      </c>
      <c r="AT30" s="2" t="n">
        <v>5</v>
      </c>
      <c r="AU30" s="2" t="n">
        <v>3</v>
      </c>
      <c r="AV30" s="2" t="n">
        <v>3</v>
      </c>
      <c r="AW30" s="2" t="n">
        <v>4</v>
      </c>
      <c r="AX30" s="2" t="n">
        <v>4</v>
      </c>
      <c r="AY30" s="2" t="n">
        <v>5</v>
      </c>
      <c r="AZ30" s="2" t="n">
        <v>5</v>
      </c>
      <c r="BA30" s="2" t="s">
        <v>67</v>
      </c>
      <c r="BB30" s="2" t="s">
        <v>155</v>
      </c>
      <c r="BD30" s="2" t="s">
        <v>156</v>
      </c>
    </row>
    <row r="31" customFormat="false" ht="15" hidden="false" customHeight="false" outlineLevel="0" collapsed="false">
      <c r="A31" s="2" t="s">
        <v>157</v>
      </c>
      <c r="B31" s="2" t="s">
        <v>95</v>
      </c>
      <c r="C31" s="2" t="s">
        <v>71</v>
      </c>
      <c r="D31" s="2" t="s">
        <v>59</v>
      </c>
      <c r="E31" s="2" t="s">
        <v>110</v>
      </c>
      <c r="F31" s="2" t="s">
        <v>74</v>
      </c>
      <c r="G31" s="2" t="n">
        <v>4</v>
      </c>
      <c r="H31" s="2" t="n">
        <v>2</v>
      </c>
      <c r="I31" s="2" t="n">
        <v>2</v>
      </c>
      <c r="J31" s="2" t="n">
        <v>2</v>
      </c>
      <c r="K31" s="2" t="n">
        <v>2</v>
      </c>
      <c r="L31" s="2" t="n">
        <v>4</v>
      </c>
      <c r="M31" s="2" t="n">
        <v>2</v>
      </c>
      <c r="N31" s="2" t="n">
        <v>4</v>
      </c>
      <c r="O31" s="2" t="n">
        <v>5</v>
      </c>
      <c r="P31" s="2" t="n">
        <v>5</v>
      </c>
      <c r="Q31" s="2" t="n">
        <v>2</v>
      </c>
      <c r="R31" s="2" t="n">
        <v>4</v>
      </c>
      <c r="S31" s="2" t="n">
        <v>4</v>
      </c>
      <c r="T31" s="2" t="n">
        <v>2</v>
      </c>
      <c r="U31" s="2" t="n">
        <v>4</v>
      </c>
      <c r="V31" s="2" t="n">
        <v>4</v>
      </c>
      <c r="W31" s="2" t="n">
        <v>3</v>
      </c>
      <c r="X31" s="2" t="n">
        <v>5</v>
      </c>
      <c r="Y31" s="2" t="n">
        <v>3</v>
      </c>
      <c r="Z31" s="2" t="n">
        <v>3</v>
      </c>
      <c r="AA31" s="2" t="n">
        <v>4</v>
      </c>
      <c r="AB31" s="2" t="n">
        <v>3</v>
      </c>
      <c r="AC31" s="2" t="n">
        <v>4</v>
      </c>
      <c r="AD31" s="2" t="n">
        <v>4</v>
      </c>
      <c r="AE31" s="2" t="n">
        <v>2</v>
      </c>
      <c r="AF31" s="2" t="n">
        <v>2</v>
      </c>
      <c r="AG31" s="2" t="n">
        <v>4</v>
      </c>
      <c r="AH31" s="2" t="n">
        <v>2</v>
      </c>
      <c r="AI31" s="2" t="n">
        <v>2</v>
      </c>
      <c r="AJ31" s="2" t="n">
        <v>4</v>
      </c>
      <c r="AK31" s="2" t="n">
        <v>2</v>
      </c>
      <c r="AL31" s="2" t="n">
        <v>4</v>
      </c>
      <c r="AM31" s="2" t="n">
        <v>2</v>
      </c>
      <c r="AN31" s="2" t="n">
        <v>4</v>
      </c>
      <c r="AO31" s="2" t="n">
        <v>4</v>
      </c>
      <c r="AP31" s="2" t="n">
        <v>4</v>
      </c>
      <c r="AQ31" s="2" t="n">
        <v>2</v>
      </c>
      <c r="AR31" s="2" t="n">
        <v>5</v>
      </c>
      <c r="AS31" s="2" t="n">
        <v>5</v>
      </c>
      <c r="AT31" s="2" t="n">
        <v>4</v>
      </c>
      <c r="AU31" s="2" t="n">
        <v>4</v>
      </c>
      <c r="AV31" s="2" t="n">
        <v>3</v>
      </c>
      <c r="AW31" s="2" t="n">
        <v>3</v>
      </c>
      <c r="AX31" s="2" t="n">
        <v>4</v>
      </c>
      <c r="AY31" s="2" t="n">
        <v>4</v>
      </c>
      <c r="AZ31" s="2" t="n">
        <v>3</v>
      </c>
      <c r="BA31" s="2" t="s">
        <v>67</v>
      </c>
    </row>
    <row r="32" customFormat="false" ht="15" hidden="false" customHeight="false" outlineLevel="0" collapsed="false">
      <c r="A32" s="2" t="s">
        <v>158</v>
      </c>
      <c r="B32" s="2" t="s">
        <v>89</v>
      </c>
      <c r="C32" s="2" t="s">
        <v>58</v>
      </c>
      <c r="D32" s="2" t="s">
        <v>59</v>
      </c>
      <c r="E32" s="2" t="s">
        <v>159</v>
      </c>
      <c r="F32" s="2" t="s">
        <v>61</v>
      </c>
      <c r="G32" s="2" t="n">
        <v>4</v>
      </c>
      <c r="H32" s="2" t="n">
        <v>3</v>
      </c>
      <c r="I32" s="2" t="n">
        <v>4</v>
      </c>
      <c r="J32" s="2" t="n">
        <v>5</v>
      </c>
      <c r="K32" s="2" t="n">
        <v>2</v>
      </c>
      <c r="L32" s="2" t="n">
        <v>2</v>
      </c>
      <c r="M32" s="2" t="n">
        <v>4</v>
      </c>
      <c r="N32" s="2" t="n">
        <v>4</v>
      </c>
      <c r="O32" s="2" t="n">
        <v>4</v>
      </c>
      <c r="P32" s="2" t="n">
        <v>4</v>
      </c>
      <c r="Q32" s="2" t="n">
        <v>4</v>
      </c>
      <c r="R32" s="2" t="n">
        <v>2</v>
      </c>
      <c r="S32" s="2" t="n">
        <v>4</v>
      </c>
      <c r="T32" s="2" t="n">
        <v>4</v>
      </c>
      <c r="U32" s="2" t="n">
        <v>4</v>
      </c>
      <c r="V32" s="2" t="n">
        <v>4</v>
      </c>
      <c r="W32" s="2" t="n">
        <v>3</v>
      </c>
      <c r="X32" s="2" t="n">
        <v>4</v>
      </c>
      <c r="Y32" s="2" t="n">
        <v>2</v>
      </c>
      <c r="Z32" s="2" t="n">
        <v>3</v>
      </c>
      <c r="AA32" s="2" t="n">
        <v>2</v>
      </c>
      <c r="AB32" s="2" t="n">
        <v>4</v>
      </c>
      <c r="AC32" s="2" t="n">
        <v>3</v>
      </c>
      <c r="AD32" s="2" t="n">
        <v>4</v>
      </c>
      <c r="AE32" s="2" t="n">
        <v>2</v>
      </c>
      <c r="AF32" s="2" t="n">
        <v>4</v>
      </c>
      <c r="AG32" s="2" t="n">
        <v>4</v>
      </c>
      <c r="AH32" s="2" t="n">
        <v>4</v>
      </c>
      <c r="AI32" s="2" t="n">
        <v>4</v>
      </c>
      <c r="AJ32" s="2" t="n">
        <v>4</v>
      </c>
      <c r="AK32" s="2" t="n">
        <v>4</v>
      </c>
      <c r="AL32" s="2" t="n">
        <v>4</v>
      </c>
      <c r="AM32" s="2" t="n">
        <v>4</v>
      </c>
      <c r="AN32" s="2" t="n">
        <v>4</v>
      </c>
      <c r="AO32" s="2" t="n">
        <v>3</v>
      </c>
      <c r="AP32" s="2" t="n">
        <v>2</v>
      </c>
      <c r="AQ32" s="2" t="n">
        <v>2</v>
      </c>
      <c r="AR32" s="2" t="n">
        <v>4</v>
      </c>
      <c r="AS32" s="2" t="n">
        <v>4</v>
      </c>
      <c r="AT32" s="2" t="n">
        <v>4</v>
      </c>
      <c r="AU32" s="2" t="n">
        <v>4</v>
      </c>
      <c r="AV32" s="2" t="n">
        <v>4</v>
      </c>
      <c r="AW32" s="2" t="n">
        <v>2</v>
      </c>
      <c r="AX32" s="2" t="n">
        <v>2</v>
      </c>
      <c r="AY32" s="2" t="n">
        <v>2</v>
      </c>
      <c r="AZ32" s="2" t="n">
        <v>4</v>
      </c>
      <c r="BA32" s="2" t="s">
        <v>67</v>
      </c>
    </row>
    <row r="33" customFormat="false" ht="15" hidden="false" customHeight="false" outlineLevel="0" collapsed="false">
      <c r="A33" s="2" t="s">
        <v>160</v>
      </c>
      <c r="B33" s="2" t="s">
        <v>105</v>
      </c>
      <c r="C33" s="2" t="s">
        <v>58</v>
      </c>
      <c r="E33" s="2" t="s">
        <v>60</v>
      </c>
      <c r="F33" s="2" t="s">
        <v>61</v>
      </c>
      <c r="G33" s="2" t="n">
        <v>3</v>
      </c>
      <c r="H33" s="2" t="n">
        <v>5</v>
      </c>
      <c r="I33" s="2" t="n">
        <v>5</v>
      </c>
      <c r="J33" s="2" t="n">
        <v>3</v>
      </c>
      <c r="K33" s="2" t="n">
        <v>3</v>
      </c>
      <c r="L33" s="2" t="n">
        <v>5</v>
      </c>
      <c r="M33" s="2" t="n">
        <v>5</v>
      </c>
      <c r="N33" s="2" t="n">
        <v>4</v>
      </c>
      <c r="O33" s="2" t="n">
        <v>5</v>
      </c>
      <c r="P33" s="2" t="n">
        <v>3</v>
      </c>
      <c r="Q33" s="2" t="n">
        <v>3</v>
      </c>
      <c r="R33" s="2" t="n">
        <v>4</v>
      </c>
      <c r="S33" s="2" t="n">
        <v>5</v>
      </c>
      <c r="T33" s="2" t="n">
        <v>4</v>
      </c>
      <c r="U33" s="2" t="n">
        <v>5</v>
      </c>
      <c r="V33" s="2" t="n">
        <v>2</v>
      </c>
      <c r="W33" s="2" t="n">
        <v>4</v>
      </c>
      <c r="X33" s="2" t="n">
        <v>3</v>
      </c>
      <c r="Y33" s="2" t="n">
        <v>3</v>
      </c>
      <c r="Z33" s="2" t="n">
        <v>4</v>
      </c>
      <c r="AA33" s="2" t="n">
        <v>3</v>
      </c>
      <c r="AB33" s="2" t="n">
        <v>4</v>
      </c>
      <c r="AC33" s="2" t="n">
        <v>3</v>
      </c>
      <c r="AD33" s="2" t="n">
        <v>5</v>
      </c>
      <c r="AE33" s="2" t="n">
        <v>2</v>
      </c>
      <c r="AF33" s="2" t="n">
        <v>3</v>
      </c>
      <c r="AG33" s="2" t="n">
        <v>3</v>
      </c>
      <c r="AH33" s="2" t="n">
        <v>1</v>
      </c>
      <c r="AI33" s="2" t="n">
        <v>2</v>
      </c>
      <c r="AJ33" s="2" t="n">
        <v>1</v>
      </c>
      <c r="AK33" s="2" t="n">
        <v>3</v>
      </c>
      <c r="AL33" s="2" t="n">
        <v>5</v>
      </c>
      <c r="AM33" s="2" t="n">
        <v>4</v>
      </c>
      <c r="AN33" s="2" t="n">
        <v>4</v>
      </c>
      <c r="AO33" s="2" t="n">
        <v>4</v>
      </c>
      <c r="AP33" s="2" t="n">
        <v>4</v>
      </c>
      <c r="AQ33" s="2" t="n">
        <v>3</v>
      </c>
      <c r="AR33" s="2" t="n">
        <v>5</v>
      </c>
      <c r="AS33" s="2" t="n">
        <v>5</v>
      </c>
      <c r="AT33" s="2" t="n">
        <v>4</v>
      </c>
      <c r="AU33" s="2" t="n">
        <v>3</v>
      </c>
      <c r="AV33" s="2" t="n">
        <v>4</v>
      </c>
      <c r="AW33" s="2" t="n">
        <v>3</v>
      </c>
      <c r="AX33" s="2" t="n">
        <v>4</v>
      </c>
      <c r="AY33" s="2" t="n">
        <v>4</v>
      </c>
      <c r="AZ33" s="2" t="n">
        <v>4</v>
      </c>
      <c r="BA33" s="2" t="s">
        <v>67</v>
      </c>
    </row>
    <row r="34" customFormat="false" ht="15" hidden="false" customHeight="false" outlineLevel="0" collapsed="false">
      <c r="A34" s="2" t="s">
        <v>161</v>
      </c>
      <c r="B34" s="2" t="s">
        <v>89</v>
      </c>
      <c r="C34" s="2" t="s">
        <v>58</v>
      </c>
      <c r="D34" s="2" t="s">
        <v>59</v>
      </c>
      <c r="E34" s="2" t="s">
        <v>60</v>
      </c>
      <c r="F34" s="2" t="s">
        <v>115</v>
      </c>
      <c r="G34" s="2" t="n">
        <v>4</v>
      </c>
      <c r="H34" s="2" t="n">
        <v>4</v>
      </c>
      <c r="I34" s="2" t="n">
        <v>4</v>
      </c>
      <c r="J34" s="2" t="n">
        <v>2</v>
      </c>
      <c r="K34" s="2" t="n">
        <v>4</v>
      </c>
      <c r="L34" s="2" t="n">
        <v>2</v>
      </c>
      <c r="M34" s="2" t="n">
        <v>2</v>
      </c>
      <c r="N34" s="2" t="n">
        <v>5</v>
      </c>
      <c r="O34" s="2" t="n">
        <v>5</v>
      </c>
      <c r="P34" s="2" t="n">
        <v>4</v>
      </c>
      <c r="Q34" s="2" t="n">
        <v>5</v>
      </c>
      <c r="R34" s="2" t="n">
        <v>2</v>
      </c>
      <c r="S34" s="2" t="n">
        <v>5</v>
      </c>
      <c r="T34" s="2" t="n">
        <v>5</v>
      </c>
      <c r="U34" s="2" t="n">
        <v>5</v>
      </c>
      <c r="V34" s="2" t="n">
        <v>5</v>
      </c>
      <c r="W34" s="2" t="n">
        <v>5</v>
      </c>
      <c r="X34" s="2" t="n">
        <v>5</v>
      </c>
      <c r="Y34" s="2" t="n">
        <v>1</v>
      </c>
      <c r="Z34" s="2" t="n">
        <v>1</v>
      </c>
      <c r="AA34" s="2" t="n">
        <v>1</v>
      </c>
      <c r="AB34" s="2" t="n">
        <v>5</v>
      </c>
      <c r="AC34" s="2" t="n">
        <v>4</v>
      </c>
      <c r="AD34" s="2" t="n">
        <v>4</v>
      </c>
      <c r="AE34" s="2" t="n">
        <v>4</v>
      </c>
      <c r="AF34" s="2" t="n">
        <v>2</v>
      </c>
      <c r="AG34" s="2" t="n">
        <v>4</v>
      </c>
      <c r="AH34" s="2" t="n">
        <v>3</v>
      </c>
      <c r="AI34" s="2" t="n">
        <v>4</v>
      </c>
      <c r="AJ34" s="2" t="n">
        <v>4</v>
      </c>
      <c r="AK34" s="2" t="n">
        <v>2</v>
      </c>
      <c r="AL34" s="2" t="n">
        <v>4</v>
      </c>
      <c r="AM34" s="2" t="n">
        <v>5</v>
      </c>
      <c r="AN34" s="2" t="n">
        <v>5</v>
      </c>
      <c r="AO34" s="2" t="n">
        <v>5</v>
      </c>
      <c r="AP34" s="2" t="n">
        <v>5</v>
      </c>
      <c r="AQ34" s="2" t="n">
        <v>5</v>
      </c>
      <c r="AR34" s="2" t="n">
        <v>5</v>
      </c>
      <c r="AS34" s="2" t="n">
        <v>5</v>
      </c>
      <c r="AT34" s="2" t="n">
        <v>5</v>
      </c>
      <c r="AU34" s="2" t="n">
        <v>4</v>
      </c>
      <c r="AV34" s="2" t="n">
        <v>5</v>
      </c>
      <c r="AW34" s="2" t="n">
        <v>4</v>
      </c>
      <c r="AX34" s="2" t="n">
        <v>4</v>
      </c>
      <c r="AY34" s="2" t="n">
        <v>5</v>
      </c>
      <c r="AZ34" s="2" t="n">
        <v>5</v>
      </c>
      <c r="BA34" s="2" t="s">
        <v>67</v>
      </c>
      <c r="BB34" s="2" t="s">
        <v>162</v>
      </c>
    </row>
    <row r="35" customFormat="false" ht="15" hidden="false" customHeight="false" outlineLevel="0" collapsed="false">
      <c r="A35" s="2" t="s">
        <v>163</v>
      </c>
      <c r="B35" s="2" t="s">
        <v>89</v>
      </c>
      <c r="C35" s="2" t="s">
        <v>71</v>
      </c>
      <c r="D35" s="2" t="s">
        <v>59</v>
      </c>
      <c r="E35" s="2" t="s">
        <v>73</v>
      </c>
      <c r="F35" s="2" t="s">
        <v>139</v>
      </c>
      <c r="G35" s="2" t="n">
        <v>5</v>
      </c>
      <c r="H35" s="2" t="n">
        <v>2</v>
      </c>
      <c r="I35" s="2" t="n">
        <v>1</v>
      </c>
      <c r="J35" s="2" t="n">
        <v>2</v>
      </c>
      <c r="K35" s="2" t="n">
        <v>4</v>
      </c>
      <c r="L35" s="2" t="n">
        <v>4</v>
      </c>
      <c r="M35" s="2" t="n">
        <v>1</v>
      </c>
      <c r="N35" s="2" t="n">
        <v>4</v>
      </c>
      <c r="O35" s="2" t="n">
        <v>5</v>
      </c>
      <c r="P35" s="2" t="n">
        <v>5</v>
      </c>
      <c r="Q35" s="2" t="n">
        <v>3</v>
      </c>
      <c r="R35" s="2" t="n">
        <v>4</v>
      </c>
      <c r="S35" s="2" t="n">
        <v>4</v>
      </c>
      <c r="T35" s="2" t="n">
        <v>0</v>
      </c>
      <c r="U35" s="2" t="n">
        <v>4</v>
      </c>
      <c r="V35" s="2" t="n">
        <v>5</v>
      </c>
      <c r="W35" s="2" t="n">
        <v>5</v>
      </c>
      <c r="X35" s="2" t="n">
        <v>5</v>
      </c>
      <c r="Y35" s="2" t="n">
        <v>1</v>
      </c>
      <c r="Z35" s="2" t="n">
        <v>2</v>
      </c>
      <c r="AA35" s="2" t="n">
        <v>2</v>
      </c>
      <c r="AB35" s="2" t="n">
        <v>2</v>
      </c>
      <c r="AC35" s="2" t="n">
        <v>4</v>
      </c>
      <c r="AD35" s="2" t="n">
        <v>4</v>
      </c>
      <c r="AE35" s="2" t="n">
        <v>2</v>
      </c>
      <c r="AF35" s="2" t="n">
        <v>2</v>
      </c>
      <c r="AG35" s="2" t="n">
        <v>4</v>
      </c>
      <c r="AH35" s="2" t="n">
        <v>3</v>
      </c>
      <c r="AI35" s="2" t="n">
        <v>3</v>
      </c>
      <c r="AJ35" s="2" t="n">
        <v>4</v>
      </c>
      <c r="AK35" s="2" t="n">
        <v>4</v>
      </c>
      <c r="AL35" s="2" t="n">
        <v>4</v>
      </c>
      <c r="AM35" s="2" t="n">
        <v>3</v>
      </c>
      <c r="AN35" s="2" t="n">
        <v>2</v>
      </c>
      <c r="AO35" s="2" t="n">
        <v>5</v>
      </c>
      <c r="AP35" s="2" t="n">
        <v>4</v>
      </c>
      <c r="AQ35" s="2" t="n">
        <v>2</v>
      </c>
      <c r="AR35" s="2" t="n">
        <v>5</v>
      </c>
      <c r="AS35" s="2" t="n">
        <v>4</v>
      </c>
      <c r="AT35" s="2" t="n">
        <v>4</v>
      </c>
      <c r="AU35" s="2" t="n">
        <v>4</v>
      </c>
      <c r="AV35" s="2" t="n">
        <v>2</v>
      </c>
      <c r="AW35" s="2" t="n">
        <v>0</v>
      </c>
      <c r="AX35" s="2" t="n">
        <v>4</v>
      </c>
      <c r="AY35" s="2" t="n">
        <v>5</v>
      </c>
      <c r="AZ35" s="2" t="n">
        <v>4</v>
      </c>
      <c r="BA35" s="2" t="s">
        <v>67</v>
      </c>
    </row>
    <row r="36" customFormat="false" ht="15" hidden="false" customHeight="false" outlineLevel="0" collapsed="false">
      <c r="A36" s="2" t="s">
        <v>164</v>
      </c>
      <c r="B36" s="2" t="s">
        <v>70</v>
      </c>
      <c r="C36" s="2" t="s">
        <v>58</v>
      </c>
      <c r="D36" s="2" t="s">
        <v>59</v>
      </c>
      <c r="E36" s="2" t="s">
        <v>60</v>
      </c>
      <c r="F36" s="2" t="s">
        <v>80</v>
      </c>
      <c r="G36" s="2" t="n">
        <v>4</v>
      </c>
      <c r="H36" s="2" t="n">
        <v>4</v>
      </c>
      <c r="I36" s="2" t="n">
        <v>5</v>
      </c>
      <c r="J36" s="2" t="n">
        <v>4</v>
      </c>
      <c r="K36" s="2" t="n">
        <v>0</v>
      </c>
      <c r="L36" s="2" t="n">
        <v>0</v>
      </c>
      <c r="M36" s="2" t="n">
        <v>5</v>
      </c>
      <c r="N36" s="2" t="n">
        <v>4</v>
      </c>
      <c r="O36" s="2" t="n">
        <v>4</v>
      </c>
      <c r="P36" s="2" t="n">
        <v>4</v>
      </c>
      <c r="Q36" s="2" t="n">
        <v>3</v>
      </c>
      <c r="R36" s="2" t="n">
        <v>0</v>
      </c>
      <c r="S36" s="2" t="n">
        <v>5</v>
      </c>
      <c r="T36" s="2" t="n">
        <v>4</v>
      </c>
      <c r="U36" s="2" t="n">
        <v>4</v>
      </c>
      <c r="V36" s="2" t="n">
        <v>4</v>
      </c>
      <c r="W36" s="2" t="n">
        <v>2</v>
      </c>
      <c r="X36" s="2" t="n">
        <v>4</v>
      </c>
      <c r="Y36" s="2" t="n">
        <v>2</v>
      </c>
      <c r="Z36" s="2" t="n">
        <v>2</v>
      </c>
      <c r="AA36" s="2" t="n">
        <v>2</v>
      </c>
      <c r="AB36" s="2" t="n">
        <v>3</v>
      </c>
      <c r="AC36" s="2" t="n">
        <v>2</v>
      </c>
      <c r="AD36" s="2" t="n">
        <v>5</v>
      </c>
      <c r="AE36" s="2" t="n">
        <v>2</v>
      </c>
      <c r="AF36" s="2" t="n">
        <v>3</v>
      </c>
      <c r="AG36" s="2" t="n">
        <v>4</v>
      </c>
      <c r="AH36" s="2" t="n">
        <v>3</v>
      </c>
      <c r="AI36" s="2" t="n">
        <v>2</v>
      </c>
      <c r="AJ36" s="2" t="n">
        <v>2</v>
      </c>
      <c r="AK36" s="2" t="n">
        <v>5</v>
      </c>
      <c r="AL36" s="2" t="n">
        <v>5</v>
      </c>
      <c r="AM36" s="2" t="n">
        <v>4</v>
      </c>
      <c r="AN36" s="2" t="n">
        <v>4</v>
      </c>
      <c r="AO36" s="2" t="n">
        <v>4</v>
      </c>
      <c r="AP36" s="2" t="n">
        <v>4</v>
      </c>
      <c r="AQ36" s="2" t="n">
        <v>3</v>
      </c>
      <c r="AR36" s="2" t="n">
        <v>0</v>
      </c>
      <c r="AS36" s="2" t="n">
        <v>4</v>
      </c>
      <c r="AT36" s="2" t="n">
        <v>0</v>
      </c>
      <c r="AU36" s="2" t="n">
        <v>5</v>
      </c>
      <c r="AV36" s="2" t="n">
        <v>3</v>
      </c>
      <c r="AW36" s="2" t="n">
        <v>4</v>
      </c>
      <c r="AX36" s="2" t="n">
        <v>4</v>
      </c>
      <c r="AY36" s="2" t="n">
        <v>4</v>
      </c>
      <c r="AZ36" s="2" t="n">
        <v>3</v>
      </c>
      <c r="BA36" s="2" t="s">
        <v>67</v>
      </c>
      <c r="BB36" s="2" t="s">
        <v>165</v>
      </c>
      <c r="BC36" s="2" t="s">
        <v>166</v>
      </c>
      <c r="BD36" s="2" t="s">
        <v>167</v>
      </c>
    </row>
    <row r="37" customFormat="false" ht="15" hidden="false" customHeight="false" outlineLevel="0" collapsed="false">
      <c r="A37" s="2" t="s">
        <v>168</v>
      </c>
      <c r="B37" s="2" t="s">
        <v>57</v>
      </c>
      <c r="C37" s="2" t="s">
        <v>71</v>
      </c>
      <c r="D37" s="2" t="s">
        <v>59</v>
      </c>
      <c r="E37" s="2" t="s">
        <v>73</v>
      </c>
      <c r="F37" s="2" t="s">
        <v>115</v>
      </c>
      <c r="G37" s="2" t="n">
        <v>2</v>
      </c>
      <c r="H37" s="2" t="n">
        <v>2</v>
      </c>
      <c r="I37" s="2" t="n">
        <v>2</v>
      </c>
      <c r="J37" s="2" t="n">
        <v>1</v>
      </c>
      <c r="K37" s="2" t="n">
        <v>2</v>
      </c>
      <c r="L37" s="2" t="n">
        <v>2</v>
      </c>
      <c r="M37" s="2" t="n">
        <v>2</v>
      </c>
      <c r="N37" s="2" t="n">
        <v>5</v>
      </c>
      <c r="O37" s="2" t="n">
        <v>4</v>
      </c>
      <c r="P37" s="2" t="n">
        <v>4</v>
      </c>
      <c r="Q37" s="2" t="n">
        <v>3</v>
      </c>
      <c r="R37" s="2" t="n">
        <v>2</v>
      </c>
      <c r="S37" s="2" t="n">
        <v>4</v>
      </c>
      <c r="T37" s="2" t="n">
        <v>4</v>
      </c>
      <c r="U37" s="2" t="n">
        <v>5</v>
      </c>
      <c r="V37" s="2" t="n">
        <v>5</v>
      </c>
      <c r="W37" s="2" t="n">
        <v>5</v>
      </c>
      <c r="X37" s="2" t="n">
        <v>4</v>
      </c>
      <c r="Y37" s="2" t="n">
        <v>1</v>
      </c>
      <c r="Z37" s="2" t="n">
        <v>3</v>
      </c>
      <c r="AA37" s="2" t="n">
        <v>2</v>
      </c>
      <c r="AB37" s="2" t="n">
        <v>2</v>
      </c>
      <c r="AC37" s="2" t="n">
        <v>2</v>
      </c>
      <c r="AD37" s="2" t="n">
        <v>4</v>
      </c>
      <c r="AE37" s="2" t="n">
        <v>3</v>
      </c>
      <c r="AF37" s="2" t="n">
        <v>2</v>
      </c>
      <c r="AG37" s="2" t="n">
        <v>4</v>
      </c>
      <c r="AH37" s="2" t="n">
        <v>4</v>
      </c>
      <c r="AI37" s="2" t="n">
        <v>3</v>
      </c>
      <c r="AJ37" s="2" t="n">
        <v>3</v>
      </c>
      <c r="AK37" s="2" t="n">
        <v>3</v>
      </c>
      <c r="AL37" s="2" t="n">
        <v>4</v>
      </c>
      <c r="AM37" s="2" t="n">
        <v>3</v>
      </c>
      <c r="AN37" s="2" t="n">
        <v>4</v>
      </c>
      <c r="AO37" s="2" t="n">
        <v>4</v>
      </c>
      <c r="AP37" s="2" t="n">
        <v>4</v>
      </c>
      <c r="AQ37" s="2" t="n">
        <v>4</v>
      </c>
      <c r="AR37" s="2" t="n">
        <v>4</v>
      </c>
      <c r="AS37" s="2" t="n">
        <v>4</v>
      </c>
      <c r="AT37" s="2" t="n">
        <v>4</v>
      </c>
      <c r="AU37" s="2" t="n">
        <v>3</v>
      </c>
      <c r="AV37" s="2" t="n">
        <v>3</v>
      </c>
      <c r="AW37" s="2" t="n">
        <v>2</v>
      </c>
      <c r="AX37" s="2" t="n">
        <v>4</v>
      </c>
      <c r="AY37" s="2" t="n">
        <v>5</v>
      </c>
      <c r="AZ37" s="2" t="n">
        <v>4</v>
      </c>
      <c r="BA37" s="2" t="s">
        <v>67</v>
      </c>
    </row>
    <row r="38" customFormat="false" ht="15" hidden="false" customHeight="false" outlineLevel="0" collapsed="false">
      <c r="A38" s="2" t="s">
        <v>169</v>
      </c>
      <c r="B38" s="2" t="s">
        <v>70</v>
      </c>
      <c r="C38" s="2" t="s">
        <v>58</v>
      </c>
      <c r="D38" s="2" t="s">
        <v>59</v>
      </c>
      <c r="E38" s="2" t="s">
        <v>60</v>
      </c>
      <c r="F38" s="2" t="s">
        <v>61</v>
      </c>
      <c r="G38" s="2" t="n">
        <v>2</v>
      </c>
      <c r="H38" s="2" t="n">
        <v>5</v>
      </c>
      <c r="I38" s="2" t="n">
        <v>5</v>
      </c>
      <c r="J38" s="2" t="n">
        <v>4</v>
      </c>
      <c r="K38" s="2" t="n">
        <v>5</v>
      </c>
      <c r="L38" s="2" t="n">
        <v>4</v>
      </c>
      <c r="M38" s="2" t="n">
        <v>4</v>
      </c>
      <c r="N38" s="2" t="n">
        <v>5</v>
      </c>
      <c r="O38" s="2" t="n">
        <v>5</v>
      </c>
      <c r="P38" s="2" t="n">
        <v>4</v>
      </c>
      <c r="Q38" s="2" t="n">
        <v>5</v>
      </c>
      <c r="R38" s="2" t="n">
        <v>5</v>
      </c>
      <c r="S38" s="2" t="n">
        <v>4</v>
      </c>
      <c r="T38" s="2" t="n">
        <v>4</v>
      </c>
      <c r="U38" s="2" t="n">
        <v>4</v>
      </c>
      <c r="V38" s="2" t="n">
        <v>4</v>
      </c>
      <c r="W38" s="2" t="n">
        <v>2</v>
      </c>
      <c r="X38" s="2" t="n">
        <v>4</v>
      </c>
      <c r="Y38" s="2" t="n">
        <v>3</v>
      </c>
      <c r="Z38" s="2" t="n">
        <v>2</v>
      </c>
      <c r="AA38" s="2" t="n">
        <v>2</v>
      </c>
      <c r="AB38" s="2" t="n">
        <v>3</v>
      </c>
      <c r="AC38" s="2" t="n">
        <v>3</v>
      </c>
      <c r="AD38" s="2" t="n">
        <v>4</v>
      </c>
      <c r="AE38" s="2" t="n">
        <v>4</v>
      </c>
      <c r="AF38" s="2" t="n">
        <v>1</v>
      </c>
      <c r="AG38" s="2" t="n">
        <v>2</v>
      </c>
      <c r="AH38" s="2" t="n">
        <v>2</v>
      </c>
      <c r="AI38" s="2" t="n">
        <v>2</v>
      </c>
      <c r="AJ38" s="2" t="n">
        <v>2</v>
      </c>
      <c r="AK38" s="2" t="n">
        <v>4</v>
      </c>
      <c r="AL38" s="2" t="n">
        <v>4</v>
      </c>
      <c r="AM38" s="2" t="n">
        <v>2</v>
      </c>
      <c r="AN38" s="2" t="n">
        <v>4</v>
      </c>
      <c r="AO38" s="2" t="n">
        <v>4</v>
      </c>
      <c r="AP38" s="2" t="n">
        <v>3</v>
      </c>
      <c r="AQ38" s="2" t="n">
        <v>2</v>
      </c>
      <c r="AR38" s="2" t="n">
        <v>5</v>
      </c>
      <c r="AS38" s="2" t="n">
        <v>5</v>
      </c>
      <c r="AT38" s="2" t="n">
        <v>4</v>
      </c>
      <c r="AU38" s="2" t="n">
        <v>4</v>
      </c>
      <c r="AV38" s="2" t="n">
        <v>3</v>
      </c>
      <c r="AW38" s="2" t="n">
        <v>4</v>
      </c>
      <c r="AX38" s="2" t="n">
        <v>4</v>
      </c>
      <c r="AY38" s="2" t="n">
        <v>4</v>
      </c>
      <c r="AZ38" s="2" t="n">
        <v>4</v>
      </c>
      <c r="BA38" s="2" t="s">
        <v>67</v>
      </c>
      <c r="BB38" s="2" t="s">
        <v>170</v>
      </c>
      <c r="BC38" s="2" t="s">
        <v>171</v>
      </c>
    </row>
    <row r="39" customFormat="false" ht="120.85" hidden="false" customHeight="false" outlineLevel="0" collapsed="false">
      <c r="A39" s="2" t="s">
        <v>172</v>
      </c>
      <c r="B39" s="2" t="s">
        <v>105</v>
      </c>
      <c r="C39" s="2" t="s">
        <v>58</v>
      </c>
      <c r="D39" s="2" t="s">
        <v>72</v>
      </c>
      <c r="E39" s="2" t="s">
        <v>73</v>
      </c>
      <c r="F39" s="2" t="s">
        <v>74</v>
      </c>
      <c r="G39" s="2" t="n">
        <v>5</v>
      </c>
      <c r="H39" s="2" t="n">
        <v>3</v>
      </c>
      <c r="I39" s="2" t="n">
        <v>4</v>
      </c>
      <c r="J39" s="2" t="n">
        <v>5</v>
      </c>
      <c r="K39" s="2" t="n">
        <v>3</v>
      </c>
      <c r="L39" s="2" t="n">
        <v>2</v>
      </c>
      <c r="M39" s="2" t="n">
        <v>2</v>
      </c>
      <c r="N39" s="2" t="n">
        <v>4</v>
      </c>
      <c r="O39" s="2" t="n">
        <v>5</v>
      </c>
      <c r="P39" s="2" t="n">
        <v>5</v>
      </c>
      <c r="Q39" s="2" t="n">
        <v>2</v>
      </c>
      <c r="R39" s="2" t="n">
        <v>1</v>
      </c>
      <c r="S39" s="2" t="n">
        <v>4</v>
      </c>
      <c r="T39" s="2" t="n">
        <v>2</v>
      </c>
      <c r="U39" s="2" t="n">
        <v>4</v>
      </c>
      <c r="V39" s="2" t="n">
        <v>4</v>
      </c>
      <c r="W39" s="2" t="n">
        <v>3</v>
      </c>
      <c r="X39" s="2" t="n">
        <v>5</v>
      </c>
      <c r="Y39" s="2" t="n">
        <v>1</v>
      </c>
      <c r="Z39" s="2" t="n">
        <v>3</v>
      </c>
      <c r="AA39" s="2" t="n">
        <v>1</v>
      </c>
      <c r="AB39" s="53" t="n">
        <v>1</v>
      </c>
      <c r="AC39" s="2" t="n">
        <v>4</v>
      </c>
      <c r="AD39" s="2" t="n">
        <v>4</v>
      </c>
      <c r="AE39" s="2" t="n">
        <v>1</v>
      </c>
      <c r="AF39" s="2" t="n">
        <v>1</v>
      </c>
      <c r="AG39" s="2" t="n">
        <v>5</v>
      </c>
      <c r="AH39" s="2" t="n">
        <v>1</v>
      </c>
      <c r="AI39" s="2" t="n">
        <v>2</v>
      </c>
      <c r="AJ39" s="2" t="n">
        <v>2</v>
      </c>
      <c r="AK39" s="2" t="n">
        <v>2</v>
      </c>
      <c r="AL39" s="2" t="n">
        <v>3</v>
      </c>
      <c r="AM39" s="2" t="n">
        <v>4</v>
      </c>
      <c r="AN39" s="2" t="n">
        <v>4</v>
      </c>
      <c r="AO39" s="2" t="n">
        <v>5</v>
      </c>
      <c r="AP39" s="2" t="n">
        <v>5</v>
      </c>
      <c r="AQ39" s="2" t="n">
        <v>4</v>
      </c>
      <c r="AR39" s="2" t="n">
        <v>5</v>
      </c>
      <c r="AS39" s="2" t="n">
        <v>5</v>
      </c>
      <c r="AT39" s="2" t="n">
        <v>4</v>
      </c>
      <c r="AU39" s="2" t="n">
        <v>3</v>
      </c>
      <c r="AV39" s="2" t="n">
        <v>2</v>
      </c>
      <c r="AW39" s="2" t="n">
        <v>4</v>
      </c>
      <c r="AX39" s="2" t="n">
        <v>4</v>
      </c>
      <c r="AY39" s="2" t="n">
        <v>5</v>
      </c>
      <c r="AZ39" s="2" t="n">
        <v>5</v>
      </c>
      <c r="BA39" s="2" t="s">
        <v>67</v>
      </c>
      <c r="BB39" s="2" t="s">
        <v>173</v>
      </c>
      <c r="BC39" s="3" t="s">
        <v>174</v>
      </c>
      <c r="BD39" s="2" t="s">
        <v>175</v>
      </c>
    </row>
    <row r="40" customFormat="false" ht="15" hidden="false" customHeight="false" outlineLevel="0" collapsed="false">
      <c r="A40" s="2" t="s">
        <v>176</v>
      </c>
      <c r="B40" s="2" t="s">
        <v>138</v>
      </c>
      <c r="C40" s="2" t="s">
        <v>71</v>
      </c>
      <c r="D40" s="2" t="s">
        <v>72</v>
      </c>
      <c r="E40" s="2" t="s">
        <v>73</v>
      </c>
      <c r="F40" s="2" t="s">
        <v>96</v>
      </c>
      <c r="G40" s="2" t="n">
        <v>2</v>
      </c>
      <c r="H40" s="2" t="n">
        <v>1</v>
      </c>
      <c r="I40" s="2" t="n">
        <v>1</v>
      </c>
      <c r="J40" s="2" t="n">
        <v>3</v>
      </c>
      <c r="K40" s="2" t="n">
        <v>1</v>
      </c>
      <c r="L40" s="2" t="n">
        <v>2</v>
      </c>
      <c r="M40" s="2" t="n">
        <v>3</v>
      </c>
      <c r="N40" s="2" t="n">
        <v>4</v>
      </c>
      <c r="O40" s="2" t="n">
        <v>5</v>
      </c>
      <c r="P40" s="2" t="n">
        <v>4</v>
      </c>
      <c r="Q40" s="2" t="n">
        <v>3</v>
      </c>
      <c r="R40" s="2" t="n">
        <v>2</v>
      </c>
      <c r="S40" s="2" t="n">
        <v>4</v>
      </c>
      <c r="T40" s="2" t="n">
        <v>3</v>
      </c>
      <c r="U40" s="2" t="n">
        <v>5</v>
      </c>
      <c r="V40" s="2" t="n">
        <v>4</v>
      </c>
      <c r="W40" s="2" t="n">
        <v>4</v>
      </c>
      <c r="X40" s="2" t="n">
        <v>4</v>
      </c>
      <c r="Y40" s="2" t="n">
        <v>1</v>
      </c>
      <c r="Z40" s="2" t="n">
        <v>2</v>
      </c>
      <c r="AA40" s="2" t="n">
        <v>3</v>
      </c>
      <c r="AB40" s="53" t="n">
        <v>1</v>
      </c>
      <c r="AC40" s="2" t="n">
        <v>2</v>
      </c>
      <c r="AD40" s="2" t="n">
        <v>3</v>
      </c>
      <c r="AE40" s="2" t="n">
        <v>3</v>
      </c>
      <c r="AF40" s="2" t="n">
        <v>2</v>
      </c>
      <c r="AG40" s="2" t="n">
        <v>5</v>
      </c>
      <c r="AH40" s="2" t="n">
        <v>3</v>
      </c>
      <c r="AI40" s="2" t="n">
        <v>4</v>
      </c>
      <c r="AJ40" s="2" t="n">
        <v>2</v>
      </c>
      <c r="AK40" s="2" t="n">
        <v>2</v>
      </c>
      <c r="AL40" s="2" t="n">
        <v>4</v>
      </c>
      <c r="AM40" s="2" t="n">
        <v>4</v>
      </c>
      <c r="AN40" s="2" t="n">
        <v>4</v>
      </c>
      <c r="AO40" s="2" t="n">
        <v>5</v>
      </c>
      <c r="AP40" s="2" t="n">
        <v>5</v>
      </c>
      <c r="AQ40" s="2" t="n">
        <v>4</v>
      </c>
      <c r="AR40" s="2" t="n">
        <v>5</v>
      </c>
      <c r="AS40" s="2" t="n">
        <v>5</v>
      </c>
      <c r="AT40" s="2" t="n">
        <v>5</v>
      </c>
      <c r="AU40" s="2" t="n">
        <v>5</v>
      </c>
      <c r="AV40" s="2" t="n">
        <v>5</v>
      </c>
      <c r="AW40" s="2" t="n">
        <v>3</v>
      </c>
      <c r="AX40" s="2" t="n">
        <v>4</v>
      </c>
      <c r="AY40" s="2" t="n">
        <v>4</v>
      </c>
      <c r="AZ40" s="2" t="n">
        <v>5</v>
      </c>
      <c r="BA40" s="2" t="s">
        <v>67</v>
      </c>
    </row>
    <row r="41" customFormat="false" ht="180.55" hidden="false" customHeight="false" outlineLevel="0" collapsed="false">
      <c r="A41" s="2" t="s">
        <v>177</v>
      </c>
      <c r="B41" s="2" t="s">
        <v>99</v>
      </c>
      <c r="C41" s="2" t="s">
        <v>58</v>
      </c>
      <c r="D41" s="2" t="s">
        <v>59</v>
      </c>
      <c r="E41" s="2" t="s">
        <v>73</v>
      </c>
      <c r="F41" s="2" t="s">
        <v>80</v>
      </c>
      <c r="G41" s="2" t="n">
        <v>3</v>
      </c>
      <c r="H41" s="2" t="n">
        <v>2</v>
      </c>
      <c r="I41" s="2" t="n">
        <v>2</v>
      </c>
      <c r="J41" s="2" t="n">
        <v>4</v>
      </c>
      <c r="K41" s="2" t="n">
        <v>4</v>
      </c>
      <c r="L41" s="2" t="n">
        <v>3</v>
      </c>
      <c r="M41" s="2" t="n">
        <v>3</v>
      </c>
      <c r="N41" s="2" t="n">
        <v>4</v>
      </c>
      <c r="O41" s="2" t="n">
        <v>4</v>
      </c>
      <c r="P41" s="2" t="n">
        <v>4</v>
      </c>
      <c r="Q41" s="2" t="n">
        <v>2</v>
      </c>
      <c r="R41" s="2" t="n">
        <v>2</v>
      </c>
      <c r="S41" s="2" t="n">
        <v>5</v>
      </c>
      <c r="T41" s="2" t="n">
        <v>3</v>
      </c>
      <c r="U41" s="2" t="n">
        <v>4</v>
      </c>
      <c r="V41" s="2" t="n">
        <v>4</v>
      </c>
      <c r="W41" s="2" t="n">
        <v>2</v>
      </c>
      <c r="X41" s="2" t="n">
        <v>4</v>
      </c>
      <c r="Y41" s="2" t="n">
        <v>2</v>
      </c>
      <c r="Z41" s="2" t="n">
        <v>3</v>
      </c>
      <c r="AA41" s="2" t="n">
        <v>4</v>
      </c>
      <c r="AB41" s="2" t="n">
        <v>2</v>
      </c>
      <c r="AC41" s="2" t="n">
        <v>4</v>
      </c>
      <c r="AD41" s="2" t="n">
        <v>4</v>
      </c>
      <c r="AE41" s="2" t="n">
        <v>3</v>
      </c>
      <c r="AF41" s="2" t="n">
        <v>3</v>
      </c>
      <c r="AG41" s="2" t="n">
        <v>4</v>
      </c>
      <c r="AH41" s="2" t="n">
        <v>1</v>
      </c>
      <c r="AI41" s="2" t="n">
        <v>2</v>
      </c>
      <c r="AJ41" s="2" t="n">
        <v>1</v>
      </c>
      <c r="AK41" s="2" t="n">
        <v>4</v>
      </c>
      <c r="AL41" s="2" t="n">
        <v>4</v>
      </c>
      <c r="AM41" s="2" t="n">
        <v>4</v>
      </c>
      <c r="AN41" s="2" t="n">
        <v>2</v>
      </c>
      <c r="AO41" s="2" t="n">
        <v>4</v>
      </c>
      <c r="AP41" s="2" t="n">
        <v>3</v>
      </c>
      <c r="AQ41" s="2" t="n">
        <v>4</v>
      </c>
      <c r="AR41" s="2" t="n">
        <v>4</v>
      </c>
      <c r="AS41" s="2" t="n">
        <v>4</v>
      </c>
      <c r="AT41" s="2" t="n">
        <v>4</v>
      </c>
      <c r="AU41" s="2" t="n">
        <v>2</v>
      </c>
      <c r="AV41" s="2" t="n">
        <v>4</v>
      </c>
      <c r="AW41" s="2" t="n">
        <v>4</v>
      </c>
      <c r="AX41" s="2" t="n">
        <v>4</v>
      </c>
      <c r="AY41" s="2" t="n">
        <v>4</v>
      </c>
      <c r="AZ41" s="2" t="n">
        <v>4</v>
      </c>
      <c r="BA41" s="2" t="s">
        <v>67</v>
      </c>
      <c r="BB41" s="3" t="s">
        <v>178</v>
      </c>
      <c r="BC41" s="2" t="s">
        <v>179</v>
      </c>
    </row>
    <row r="42" customFormat="false" ht="15" hidden="false" customHeight="false" outlineLevel="0" collapsed="false">
      <c r="A42" s="2" t="s">
        <v>180</v>
      </c>
      <c r="F42" s="2" t="s">
        <v>87</v>
      </c>
      <c r="G42" s="2" t="n">
        <v>4</v>
      </c>
      <c r="H42" s="2" t="n">
        <v>2</v>
      </c>
      <c r="I42" s="2" t="n">
        <v>2</v>
      </c>
      <c r="J42" s="2" t="n">
        <v>2</v>
      </c>
      <c r="K42" s="2" t="n">
        <v>1</v>
      </c>
      <c r="L42" s="2" t="n">
        <v>2</v>
      </c>
      <c r="M42" s="2" t="n">
        <v>1</v>
      </c>
      <c r="N42" s="2" t="n">
        <v>5</v>
      </c>
      <c r="O42" s="2" t="n">
        <v>5</v>
      </c>
      <c r="P42" s="2" t="n">
        <v>4</v>
      </c>
      <c r="Q42" s="2" t="n">
        <v>4</v>
      </c>
      <c r="R42" s="2" t="n">
        <v>2</v>
      </c>
      <c r="S42" s="2" t="n">
        <v>4</v>
      </c>
      <c r="T42" s="2" t="n">
        <v>4</v>
      </c>
      <c r="U42" s="2" t="n">
        <v>4</v>
      </c>
      <c r="V42" s="2" t="n">
        <v>4</v>
      </c>
      <c r="W42" s="2" t="n">
        <v>5</v>
      </c>
      <c r="X42" s="2" t="n">
        <v>5</v>
      </c>
      <c r="Y42" s="2" t="n">
        <v>1</v>
      </c>
      <c r="Z42" s="2" t="n">
        <v>2</v>
      </c>
      <c r="AA42" s="2" t="n">
        <v>4</v>
      </c>
      <c r="AB42" s="53" t="n">
        <v>1</v>
      </c>
      <c r="AC42" s="2" t="n">
        <v>2</v>
      </c>
      <c r="AD42" s="2" t="n">
        <v>4</v>
      </c>
      <c r="AE42" s="2" t="n">
        <v>5</v>
      </c>
      <c r="AF42" s="2" t="n">
        <v>1</v>
      </c>
      <c r="AG42" s="2" t="n">
        <v>4</v>
      </c>
      <c r="AH42" s="2" t="n">
        <v>1</v>
      </c>
      <c r="AI42" s="2" t="n">
        <v>4</v>
      </c>
      <c r="AJ42" s="2" t="n">
        <v>5</v>
      </c>
      <c r="AK42" s="2" t="n">
        <v>4</v>
      </c>
      <c r="AL42" s="2" t="n">
        <v>5</v>
      </c>
      <c r="AM42" s="2" t="n">
        <v>5</v>
      </c>
      <c r="AN42" s="2" t="n">
        <v>5</v>
      </c>
      <c r="AO42" s="2" t="n">
        <v>5</v>
      </c>
      <c r="AP42" s="2" t="n">
        <v>4</v>
      </c>
      <c r="AQ42" s="2" t="n">
        <v>2</v>
      </c>
      <c r="AR42" s="2" t="n">
        <v>5</v>
      </c>
      <c r="AS42" s="2" t="n">
        <v>5</v>
      </c>
      <c r="AT42" s="2" t="n">
        <v>5</v>
      </c>
      <c r="AU42" s="2" t="n">
        <v>3</v>
      </c>
      <c r="AV42" s="2" t="n">
        <v>2</v>
      </c>
      <c r="AW42" s="2" t="n">
        <v>5</v>
      </c>
      <c r="AX42" s="2" t="n">
        <v>5</v>
      </c>
      <c r="AY42" s="2" t="n">
        <v>5</v>
      </c>
      <c r="AZ42" s="2" t="n">
        <v>4</v>
      </c>
      <c r="BA42" s="2" t="s">
        <v>67</v>
      </c>
      <c r="BC42" s="2" t="s">
        <v>181</v>
      </c>
    </row>
    <row r="43" customFormat="false" ht="15" hidden="false" customHeight="false" outlineLevel="0" collapsed="false">
      <c r="A43" s="2" t="s">
        <v>182</v>
      </c>
      <c r="B43" s="2" t="s">
        <v>105</v>
      </c>
      <c r="C43" s="2" t="s">
        <v>71</v>
      </c>
      <c r="D43" s="2" t="s">
        <v>72</v>
      </c>
      <c r="E43" s="2" t="s">
        <v>73</v>
      </c>
      <c r="F43" s="2" t="s">
        <v>83</v>
      </c>
      <c r="G43" s="2" t="n">
        <v>4</v>
      </c>
      <c r="H43" s="2" t="n">
        <v>2</v>
      </c>
      <c r="I43" s="2" t="n">
        <v>2</v>
      </c>
      <c r="J43" s="2" t="n">
        <v>3</v>
      </c>
      <c r="K43" s="2" t="n">
        <v>3</v>
      </c>
      <c r="L43" s="2" t="n">
        <v>4</v>
      </c>
      <c r="M43" s="2" t="n">
        <v>2</v>
      </c>
      <c r="N43" s="2" t="n">
        <v>4</v>
      </c>
      <c r="O43" s="2" t="n">
        <v>4</v>
      </c>
      <c r="P43" s="2" t="n">
        <v>4</v>
      </c>
      <c r="Q43" s="2" t="n">
        <v>5</v>
      </c>
      <c r="R43" s="2" t="n">
        <v>1</v>
      </c>
      <c r="S43" s="2" t="n">
        <v>4</v>
      </c>
      <c r="T43" s="2" t="n">
        <v>3</v>
      </c>
      <c r="U43" s="2" t="n">
        <v>4</v>
      </c>
      <c r="V43" s="2" t="n">
        <v>4</v>
      </c>
      <c r="W43" s="2" t="n">
        <v>3</v>
      </c>
      <c r="X43" s="2" t="n">
        <v>4</v>
      </c>
      <c r="Y43" s="2" t="n">
        <v>1</v>
      </c>
      <c r="Z43" s="2" t="n">
        <v>2</v>
      </c>
      <c r="AA43" s="2" t="n">
        <v>2</v>
      </c>
      <c r="AB43" s="53" t="n">
        <v>1</v>
      </c>
      <c r="AC43" s="2" t="n">
        <v>3</v>
      </c>
      <c r="AD43" s="2" t="n">
        <v>3</v>
      </c>
      <c r="AE43" s="2" t="n">
        <v>4</v>
      </c>
      <c r="AF43" s="2" t="n">
        <v>2</v>
      </c>
      <c r="AG43" s="2" t="n">
        <v>4</v>
      </c>
      <c r="AH43" s="2" t="n">
        <v>3</v>
      </c>
      <c r="AI43" s="2" t="n">
        <v>4</v>
      </c>
      <c r="AJ43" s="2" t="n">
        <v>4</v>
      </c>
      <c r="AK43" s="2" t="n">
        <v>4</v>
      </c>
      <c r="AL43" s="2" t="n">
        <v>4</v>
      </c>
      <c r="AM43" s="2" t="n">
        <v>3</v>
      </c>
      <c r="AN43" s="2" t="n">
        <v>3</v>
      </c>
      <c r="AO43" s="2" t="n">
        <v>4</v>
      </c>
      <c r="AP43" s="2" t="n">
        <v>0</v>
      </c>
      <c r="AQ43" s="2" t="n">
        <v>2</v>
      </c>
      <c r="AR43" s="2" t="n">
        <v>4</v>
      </c>
      <c r="AS43" s="2" t="n">
        <v>3</v>
      </c>
      <c r="AT43" s="2" t="n">
        <v>3</v>
      </c>
      <c r="AU43" s="2" t="n">
        <v>3</v>
      </c>
      <c r="AV43" s="2" t="n">
        <v>0</v>
      </c>
      <c r="AW43" s="2" t="n">
        <v>2</v>
      </c>
      <c r="AX43" s="2" t="n">
        <v>3</v>
      </c>
      <c r="AY43" s="2" t="n">
        <v>4</v>
      </c>
      <c r="AZ43" s="2" t="n">
        <v>5</v>
      </c>
      <c r="BA43" s="2" t="s">
        <v>67</v>
      </c>
    </row>
    <row r="44" customFormat="false" ht="15" hidden="false" customHeight="false" outlineLevel="0" collapsed="false">
      <c r="A44" s="2" t="s">
        <v>183</v>
      </c>
      <c r="B44" s="2" t="s">
        <v>95</v>
      </c>
      <c r="C44" s="2" t="s">
        <v>58</v>
      </c>
      <c r="D44" s="2" t="s">
        <v>59</v>
      </c>
      <c r="E44" s="2" t="s">
        <v>110</v>
      </c>
      <c r="F44" s="2" t="s">
        <v>61</v>
      </c>
      <c r="G44" s="2" t="n">
        <v>3</v>
      </c>
      <c r="H44" s="2" t="n">
        <v>4</v>
      </c>
      <c r="I44" s="2" t="n">
        <v>4</v>
      </c>
      <c r="J44" s="2" t="n">
        <v>5</v>
      </c>
      <c r="K44" s="2" t="n">
        <v>5</v>
      </c>
      <c r="L44" s="2" t="n">
        <v>2</v>
      </c>
      <c r="M44" s="2" t="n">
        <v>4</v>
      </c>
      <c r="N44" s="2" t="n">
        <v>5</v>
      </c>
      <c r="O44" s="2" t="n">
        <v>3</v>
      </c>
      <c r="P44" s="2" t="n">
        <v>4</v>
      </c>
      <c r="Q44" s="2" t="n">
        <v>1</v>
      </c>
      <c r="R44" s="2" t="n">
        <v>3</v>
      </c>
      <c r="S44" s="2" t="n">
        <v>4</v>
      </c>
      <c r="T44" s="2" t="n">
        <v>3</v>
      </c>
      <c r="U44" s="2" t="n">
        <v>4</v>
      </c>
      <c r="V44" s="2" t="n">
        <v>5</v>
      </c>
      <c r="W44" s="2" t="n">
        <v>4</v>
      </c>
      <c r="X44" s="2" t="n">
        <v>4</v>
      </c>
      <c r="Y44" s="2" t="n">
        <v>2</v>
      </c>
      <c r="Z44" s="2" t="n">
        <v>1</v>
      </c>
      <c r="AA44" s="2" t="n">
        <v>5</v>
      </c>
      <c r="AB44" s="2" t="n">
        <v>2</v>
      </c>
      <c r="AC44" s="2" t="n">
        <v>1</v>
      </c>
      <c r="AD44" s="2" t="n">
        <v>5</v>
      </c>
      <c r="AE44" s="2" t="n">
        <v>1</v>
      </c>
      <c r="AF44" s="2" t="n">
        <v>3</v>
      </c>
      <c r="AG44" s="2" t="n">
        <v>5</v>
      </c>
      <c r="AH44" s="2" t="n">
        <v>5</v>
      </c>
      <c r="AI44" s="2" t="n">
        <v>3</v>
      </c>
      <c r="AJ44" s="2" t="n">
        <v>1</v>
      </c>
      <c r="AK44" s="2" t="n">
        <v>4</v>
      </c>
      <c r="AL44" s="2" t="n">
        <v>5</v>
      </c>
      <c r="AM44" s="2" t="n">
        <v>4</v>
      </c>
      <c r="AN44" s="2" t="n">
        <v>4</v>
      </c>
      <c r="AO44" s="2" t="n">
        <v>5</v>
      </c>
      <c r="AP44" s="2" t="n">
        <v>5</v>
      </c>
      <c r="AQ44" s="2" t="n">
        <v>4</v>
      </c>
      <c r="AR44" s="2" t="n">
        <v>5</v>
      </c>
      <c r="AS44" s="2" t="n">
        <v>5</v>
      </c>
      <c r="AT44" s="2" t="n">
        <v>5</v>
      </c>
      <c r="AU44" s="2" t="n">
        <v>3</v>
      </c>
      <c r="AV44" s="2" t="n">
        <v>4</v>
      </c>
      <c r="AW44" s="2" t="n">
        <v>4</v>
      </c>
      <c r="AX44" s="2" t="n">
        <v>4</v>
      </c>
      <c r="AY44" s="2" t="n">
        <v>4</v>
      </c>
      <c r="AZ44" s="2" t="n">
        <v>4</v>
      </c>
      <c r="BA44" s="2" t="s">
        <v>67</v>
      </c>
    </row>
    <row r="45" customFormat="false" ht="120.85" hidden="false" customHeight="false" outlineLevel="0" collapsed="false">
      <c r="A45" s="2" t="s">
        <v>184</v>
      </c>
      <c r="B45" s="2" t="s">
        <v>149</v>
      </c>
      <c r="C45" s="2" t="s">
        <v>71</v>
      </c>
      <c r="D45" s="2" t="s">
        <v>72</v>
      </c>
      <c r="E45" s="2" t="s">
        <v>73</v>
      </c>
      <c r="F45" s="2" t="s">
        <v>115</v>
      </c>
      <c r="G45" s="2" t="n">
        <v>2</v>
      </c>
      <c r="H45" s="2" t="n">
        <v>1</v>
      </c>
      <c r="I45" s="2" t="n">
        <v>3</v>
      </c>
      <c r="J45" s="2" t="n">
        <v>2</v>
      </c>
      <c r="K45" s="2" t="n">
        <v>1</v>
      </c>
      <c r="L45" s="2" t="n">
        <v>4</v>
      </c>
      <c r="M45" s="2" t="n">
        <v>2</v>
      </c>
      <c r="N45" s="2" t="n">
        <v>5</v>
      </c>
      <c r="O45" s="2" t="n">
        <v>5</v>
      </c>
      <c r="P45" s="2" t="n">
        <v>4</v>
      </c>
      <c r="Q45" s="2" t="n">
        <v>5</v>
      </c>
      <c r="R45" s="2" t="n">
        <v>3</v>
      </c>
      <c r="S45" s="2" t="n">
        <v>5</v>
      </c>
      <c r="T45" s="2" t="n">
        <v>5</v>
      </c>
      <c r="U45" s="2" t="n">
        <v>5</v>
      </c>
      <c r="V45" s="2" t="n">
        <v>5</v>
      </c>
      <c r="W45" s="2" t="n">
        <v>1</v>
      </c>
      <c r="X45" s="2" t="n">
        <v>4</v>
      </c>
      <c r="Y45" s="2" t="n">
        <v>1</v>
      </c>
      <c r="Z45" s="2" t="n">
        <v>2</v>
      </c>
      <c r="AA45" s="2" t="n">
        <v>1</v>
      </c>
      <c r="AB45" s="2" t="n">
        <v>3</v>
      </c>
      <c r="AC45" s="2" t="n">
        <v>1</v>
      </c>
      <c r="AD45" s="2" t="n">
        <v>3</v>
      </c>
      <c r="AE45" s="2" t="n">
        <v>3</v>
      </c>
      <c r="AF45" s="2" t="n">
        <v>1</v>
      </c>
      <c r="AG45" s="2" t="n">
        <v>4</v>
      </c>
      <c r="AH45" s="2" t="n">
        <v>4</v>
      </c>
      <c r="AI45" s="2" t="n">
        <v>4</v>
      </c>
      <c r="AJ45" s="2" t="n">
        <v>1</v>
      </c>
      <c r="AK45" s="2" t="n">
        <v>1</v>
      </c>
      <c r="AL45" s="2" t="n">
        <v>4</v>
      </c>
      <c r="AM45" s="2" t="n">
        <v>5</v>
      </c>
      <c r="AN45" s="2" t="n">
        <v>5</v>
      </c>
      <c r="AO45" s="2" t="n">
        <v>5</v>
      </c>
      <c r="AP45" s="2" t="n">
        <v>5</v>
      </c>
      <c r="AQ45" s="2" t="n">
        <v>0</v>
      </c>
      <c r="AR45" s="2" t="n">
        <v>5</v>
      </c>
      <c r="AS45" s="2" t="n">
        <v>5</v>
      </c>
      <c r="AT45" s="2" t="n">
        <v>5</v>
      </c>
      <c r="AU45" s="2" t="n">
        <v>4</v>
      </c>
      <c r="AV45" s="2" t="n">
        <v>3</v>
      </c>
      <c r="AW45" s="2" t="n">
        <v>1</v>
      </c>
      <c r="AX45" s="2" t="n">
        <v>3</v>
      </c>
      <c r="AY45" s="2" t="n">
        <v>5</v>
      </c>
      <c r="AZ45" s="2" t="n">
        <v>5</v>
      </c>
      <c r="BA45" s="2" t="s">
        <v>67</v>
      </c>
      <c r="BB45" s="3" t="s">
        <v>185</v>
      </c>
      <c r="BC45" s="3" t="s">
        <v>186</v>
      </c>
    </row>
    <row r="46" customFormat="false" ht="15" hidden="false" customHeight="false" outlineLevel="0" collapsed="false">
      <c r="A46" s="2" t="s">
        <v>187</v>
      </c>
      <c r="B46" s="2" t="s">
        <v>89</v>
      </c>
      <c r="C46" s="2" t="s">
        <v>58</v>
      </c>
      <c r="D46" s="2" t="s">
        <v>59</v>
      </c>
      <c r="E46" s="2" t="s">
        <v>188</v>
      </c>
      <c r="F46" s="2" t="s">
        <v>115</v>
      </c>
      <c r="G46" s="2" t="n">
        <v>1</v>
      </c>
      <c r="H46" s="2" t="n">
        <v>2</v>
      </c>
      <c r="I46" s="2" t="n">
        <v>3</v>
      </c>
      <c r="J46" s="2" t="n">
        <v>4</v>
      </c>
      <c r="K46" s="2" t="n">
        <v>3</v>
      </c>
      <c r="L46" s="2" t="n">
        <v>4</v>
      </c>
      <c r="M46" s="2" t="n">
        <v>2</v>
      </c>
      <c r="N46" s="2" t="n">
        <v>4</v>
      </c>
      <c r="O46" s="2" t="n">
        <v>4</v>
      </c>
      <c r="P46" s="2" t="n">
        <v>4</v>
      </c>
      <c r="Q46" s="2" t="n">
        <v>4</v>
      </c>
      <c r="R46" s="2" t="n">
        <v>4</v>
      </c>
      <c r="S46" s="2" t="n">
        <v>4</v>
      </c>
      <c r="T46" s="2" t="n">
        <v>5</v>
      </c>
      <c r="U46" s="2" t="n">
        <v>5</v>
      </c>
      <c r="V46" s="2" t="n">
        <v>5</v>
      </c>
      <c r="W46" s="2" t="n">
        <v>4</v>
      </c>
      <c r="X46" s="2" t="n">
        <v>4</v>
      </c>
      <c r="Y46" s="2" t="n">
        <v>1</v>
      </c>
      <c r="Z46" s="2" t="n">
        <v>2</v>
      </c>
      <c r="AA46" s="2" t="n">
        <v>2</v>
      </c>
      <c r="AB46" s="2" t="n">
        <v>2</v>
      </c>
      <c r="AC46" s="2" t="n">
        <v>3</v>
      </c>
      <c r="AD46" s="2" t="n">
        <v>4</v>
      </c>
      <c r="AE46" s="2" t="n">
        <v>2</v>
      </c>
      <c r="AF46" s="2" t="n">
        <v>2</v>
      </c>
      <c r="AG46" s="2" t="n">
        <v>5</v>
      </c>
      <c r="AH46" s="2" t="n">
        <v>3</v>
      </c>
      <c r="AI46" s="2" t="n">
        <v>4</v>
      </c>
      <c r="AJ46" s="2" t="n">
        <v>2</v>
      </c>
      <c r="AK46" s="2" t="n">
        <v>4</v>
      </c>
      <c r="AL46" s="2" t="n">
        <v>5</v>
      </c>
      <c r="AM46" s="2" t="n">
        <v>3</v>
      </c>
      <c r="AN46" s="2" t="n">
        <v>4</v>
      </c>
      <c r="AO46" s="2" t="n">
        <v>4</v>
      </c>
      <c r="AP46" s="2" t="n">
        <v>4</v>
      </c>
      <c r="AQ46" s="2" t="n">
        <v>4</v>
      </c>
      <c r="AR46" s="2" t="n">
        <v>5</v>
      </c>
      <c r="AS46" s="2" t="n">
        <v>4</v>
      </c>
      <c r="AT46" s="2" t="n">
        <v>5</v>
      </c>
      <c r="AU46" s="2" t="n">
        <v>3</v>
      </c>
      <c r="AV46" s="2" t="n">
        <v>3</v>
      </c>
      <c r="AW46" s="2" t="n">
        <v>2</v>
      </c>
      <c r="AX46" s="2" t="n">
        <v>4</v>
      </c>
      <c r="AY46" s="2" t="n">
        <v>5</v>
      </c>
      <c r="AZ46" s="2" t="n">
        <v>5</v>
      </c>
      <c r="BA46" s="2" t="s">
        <v>67</v>
      </c>
    </row>
    <row r="47" customFormat="false" ht="15" hidden="false" customHeight="false" outlineLevel="0" collapsed="false">
      <c r="A47" s="2" t="s">
        <v>189</v>
      </c>
      <c r="B47" s="2" t="s">
        <v>129</v>
      </c>
      <c r="C47" s="2" t="s">
        <v>71</v>
      </c>
      <c r="D47" s="2" t="s">
        <v>59</v>
      </c>
      <c r="E47" s="2" t="s">
        <v>73</v>
      </c>
      <c r="F47" s="2" t="s">
        <v>61</v>
      </c>
      <c r="G47" s="2" t="n">
        <v>2</v>
      </c>
      <c r="H47" s="2" t="n">
        <v>2</v>
      </c>
      <c r="I47" s="2" t="n">
        <v>4</v>
      </c>
      <c r="J47" s="2" t="n">
        <v>4</v>
      </c>
      <c r="K47" s="2" t="n">
        <v>4</v>
      </c>
      <c r="L47" s="2" t="n">
        <v>3</v>
      </c>
      <c r="M47" s="2" t="n">
        <v>3</v>
      </c>
      <c r="N47" s="2" t="n">
        <v>4</v>
      </c>
      <c r="O47" s="2" t="n">
        <v>5</v>
      </c>
      <c r="P47" s="2" t="n">
        <v>5</v>
      </c>
      <c r="Q47" s="2" t="n">
        <v>1</v>
      </c>
      <c r="R47" s="2" t="n">
        <v>4</v>
      </c>
      <c r="S47" s="2" t="n">
        <v>5</v>
      </c>
      <c r="T47" s="2" t="n">
        <v>2</v>
      </c>
      <c r="U47" s="2" t="n">
        <v>5</v>
      </c>
      <c r="V47" s="2" t="n">
        <v>5</v>
      </c>
      <c r="W47" s="2" t="n">
        <v>2</v>
      </c>
      <c r="X47" s="2" t="n">
        <v>4</v>
      </c>
      <c r="Y47" s="2" t="n">
        <v>1</v>
      </c>
      <c r="Z47" s="2" t="n">
        <v>3</v>
      </c>
      <c r="AA47" s="2" t="n">
        <v>1</v>
      </c>
      <c r="AB47" s="2" t="n">
        <v>3</v>
      </c>
      <c r="AC47" s="2" t="n">
        <v>4</v>
      </c>
      <c r="AD47" s="2" t="n">
        <v>5</v>
      </c>
      <c r="AE47" s="2" t="n">
        <v>2</v>
      </c>
      <c r="AF47" s="2" t="n">
        <v>2</v>
      </c>
      <c r="AG47" s="2" t="n">
        <v>2</v>
      </c>
      <c r="AH47" s="2" t="n">
        <v>1</v>
      </c>
      <c r="AI47" s="2" t="n">
        <v>1</v>
      </c>
      <c r="AJ47" s="2" t="n">
        <v>1</v>
      </c>
      <c r="AK47" s="2" t="n">
        <v>3</v>
      </c>
      <c r="AL47" s="2" t="n">
        <v>4</v>
      </c>
      <c r="AM47" s="2" t="n">
        <v>4</v>
      </c>
      <c r="AN47" s="2" t="n">
        <v>3</v>
      </c>
      <c r="AO47" s="2" t="n">
        <v>4</v>
      </c>
      <c r="AP47" s="2" t="n">
        <v>4</v>
      </c>
      <c r="AQ47" s="2" t="n">
        <v>5</v>
      </c>
      <c r="AR47" s="2" t="n">
        <v>4</v>
      </c>
      <c r="AS47" s="2" t="n">
        <v>4</v>
      </c>
      <c r="AT47" s="2" t="n">
        <v>5</v>
      </c>
      <c r="AU47" s="2" t="n">
        <v>5</v>
      </c>
      <c r="AV47" s="2" t="n">
        <v>2</v>
      </c>
      <c r="AW47" s="2" t="n">
        <v>4</v>
      </c>
      <c r="AX47" s="2" t="n">
        <v>5</v>
      </c>
      <c r="AY47" s="2" t="n">
        <v>5</v>
      </c>
      <c r="AZ47" s="2" t="n">
        <v>4</v>
      </c>
      <c r="BA47" s="2" t="s">
        <v>67</v>
      </c>
      <c r="BB47" s="2" t="s">
        <v>190</v>
      </c>
    </row>
    <row r="48" customFormat="false" ht="15" hidden="false" customHeight="false" outlineLevel="0" collapsed="false">
      <c r="A48" s="2" t="s">
        <v>191</v>
      </c>
      <c r="B48" s="2" t="s">
        <v>70</v>
      </c>
      <c r="C48" s="2" t="s">
        <v>71</v>
      </c>
      <c r="D48" s="2" t="s">
        <v>72</v>
      </c>
      <c r="E48" s="2" t="s">
        <v>73</v>
      </c>
      <c r="F48" s="2" t="s">
        <v>139</v>
      </c>
      <c r="G48" s="2" t="n">
        <v>1</v>
      </c>
      <c r="H48" s="2" t="n">
        <v>2</v>
      </c>
      <c r="I48" s="2" t="n">
        <v>4</v>
      </c>
      <c r="J48" s="2" t="n">
        <v>1</v>
      </c>
      <c r="K48" s="2" t="n">
        <v>1</v>
      </c>
      <c r="L48" s="2" t="n">
        <v>1</v>
      </c>
      <c r="M48" s="2" t="n">
        <v>1</v>
      </c>
      <c r="N48" s="2" t="n">
        <v>2</v>
      </c>
      <c r="O48" s="2" t="n">
        <v>5</v>
      </c>
      <c r="P48" s="2" t="n">
        <v>5</v>
      </c>
      <c r="Q48" s="2" t="n">
        <v>1</v>
      </c>
      <c r="R48" s="2" t="n">
        <v>1</v>
      </c>
      <c r="S48" s="2" t="n">
        <v>2</v>
      </c>
      <c r="T48" s="2" t="n">
        <v>5</v>
      </c>
      <c r="U48" s="2" t="n">
        <v>3</v>
      </c>
      <c r="V48" s="2" t="n">
        <v>5</v>
      </c>
      <c r="W48" s="2" t="n">
        <v>5</v>
      </c>
      <c r="X48" s="2" t="n">
        <v>5</v>
      </c>
      <c r="Y48" s="2" t="n">
        <v>1</v>
      </c>
      <c r="Z48" s="2" t="n">
        <v>3</v>
      </c>
      <c r="AA48" s="2" t="n">
        <v>1</v>
      </c>
      <c r="AB48" s="2" t="n">
        <v>4</v>
      </c>
      <c r="AC48" s="2" t="n">
        <v>1</v>
      </c>
      <c r="AD48" s="2" t="n">
        <v>2</v>
      </c>
      <c r="AE48" s="2" t="n">
        <v>2</v>
      </c>
      <c r="AF48" s="2" t="n">
        <v>1</v>
      </c>
      <c r="AG48" s="2" t="n">
        <v>5</v>
      </c>
      <c r="AH48" s="2" t="n">
        <v>5</v>
      </c>
      <c r="AI48" s="2" t="n">
        <v>5</v>
      </c>
      <c r="AJ48" s="2" t="n">
        <v>5</v>
      </c>
      <c r="AK48" s="2" t="n">
        <v>5</v>
      </c>
      <c r="AL48" s="2" t="n">
        <v>2</v>
      </c>
      <c r="AM48" s="2" t="n">
        <v>4</v>
      </c>
      <c r="AN48" s="2" t="n">
        <v>4</v>
      </c>
      <c r="AO48" s="2" t="n">
        <v>5</v>
      </c>
      <c r="AP48" s="2" t="n">
        <v>4</v>
      </c>
      <c r="AQ48" s="2" t="n">
        <v>5</v>
      </c>
      <c r="AR48" s="2" t="n">
        <v>5</v>
      </c>
      <c r="AS48" s="2" t="n">
        <v>4</v>
      </c>
      <c r="AT48" s="2" t="n">
        <v>4</v>
      </c>
      <c r="AU48" s="2" t="n">
        <v>2</v>
      </c>
      <c r="AV48" s="2" t="n">
        <v>5</v>
      </c>
      <c r="AW48" s="2" t="n">
        <v>0</v>
      </c>
      <c r="AX48" s="2" t="n">
        <v>1</v>
      </c>
      <c r="AY48" s="2" t="n">
        <v>5</v>
      </c>
      <c r="AZ48" s="2" t="n">
        <v>5</v>
      </c>
      <c r="BA48" s="2" t="s">
        <v>67</v>
      </c>
      <c r="BB48" s="2" t="s">
        <v>192</v>
      </c>
      <c r="BC48" s="2" t="s">
        <v>166</v>
      </c>
      <c r="BD48" s="2" t="s">
        <v>166</v>
      </c>
    </row>
    <row r="49" customFormat="false" ht="15" hidden="false" customHeight="false" outlineLevel="0" collapsed="false">
      <c r="A49" s="2" t="s">
        <v>193</v>
      </c>
      <c r="B49" s="2" t="s">
        <v>89</v>
      </c>
      <c r="C49" s="2" t="s">
        <v>58</v>
      </c>
      <c r="D49" s="2" t="s">
        <v>59</v>
      </c>
      <c r="E49" s="2" t="s">
        <v>73</v>
      </c>
      <c r="F49" s="2" t="s">
        <v>87</v>
      </c>
      <c r="G49" s="2" t="n">
        <v>2</v>
      </c>
      <c r="H49" s="2" t="n">
        <v>4</v>
      </c>
      <c r="I49" s="2" t="n">
        <v>4</v>
      </c>
      <c r="J49" s="2" t="n">
        <v>2</v>
      </c>
      <c r="K49" s="2" t="n">
        <v>2</v>
      </c>
      <c r="L49" s="2" t="n">
        <v>4</v>
      </c>
      <c r="M49" s="2" t="n">
        <v>4</v>
      </c>
      <c r="N49" s="2" t="n">
        <v>5</v>
      </c>
      <c r="O49" s="2" t="n">
        <v>5</v>
      </c>
      <c r="P49" s="2" t="n">
        <v>5</v>
      </c>
      <c r="Q49" s="2" t="n">
        <v>2</v>
      </c>
      <c r="R49" s="2" t="n">
        <v>4</v>
      </c>
      <c r="S49" s="2" t="n">
        <v>5</v>
      </c>
      <c r="T49" s="2" t="n">
        <v>4</v>
      </c>
      <c r="U49" s="2" t="n">
        <v>5</v>
      </c>
      <c r="V49" s="2" t="n">
        <v>5</v>
      </c>
      <c r="W49" s="2" t="n">
        <v>2</v>
      </c>
      <c r="X49" s="2" t="n">
        <v>5</v>
      </c>
      <c r="Y49" s="2" t="n">
        <v>1</v>
      </c>
      <c r="Z49" s="2" t="n">
        <v>2</v>
      </c>
      <c r="AA49" s="2" t="n">
        <v>2</v>
      </c>
      <c r="AB49" s="53" t="n">
        <v>1</v>
      </c>
      <c r="AC49" s="2" t="n">
        <v>5</v>
      </c>
      <c r="AD49" s="2" t="n">
        <v>5</v>
      </c>
      <c r="AE49" s="2" t="n">
        <v>5</v>
      </c>
      <c r="AF49" s="2" t="n">
        <v>2</v>
      </c>
      <c r="AG49" s="2" t="n">
        <v>5</v>
      </c>
      <c r="AH49" s="2" t="n">
        <v>4</v>
      </c>
      <c r="AI49" s="2" t="n">
        <v>5</v>
      </c>
      <c r="AJ49" s="2" t="n">
        <v>5</v>
      </c>
      <c r="AK49" s="2" t="n">
        <v>4</v>
      </c>
      <c r="AL49" s="2" t="n">
        <v>5</v>
      </c>
      <c r="AM49" s="2" t="n">
        <v>1</v>
      </c>
      <c r="AN49" s="2" t="n">
        <v>5</v>
      </c>
      <c r="AO49" s="2" t="n">
        <v>5</v>
      </c>
      <c r="AP49" s="2" t="n">
        <v>5</v>
      </c>
      <c r="AQ49" s="2" t="n">
        <v>4</v>
      </c>
      <c r="AR49" s="2" t="n">
        <v>5</v>
      </c>
      <c r="AS49" s="2" t="n">
        <v>5</v>
      </c>
      <c r="AT49" s="2" t="n">
        <v>5</v>
      </c>
      <c r="AU49" s="2" t="n">
        <v>4</v>
      </c>
      <c r="AV49" s="2" t="n">
        <v>2</v>
      </c>
      <c r="AW49" s="2" t="n">
        <v>4</v>
      </c>
      <c r="AX49" s="2" t="n">
        <v>4</v>
      </c>
      <c r="AY49" s="2" t="n">
        <v>5</v>
      </c>
      <c r="AZ49" s="2" t="n">
        <v>5</v>
      </c>
      <c r="BA49" s="2" t="s">
        <v>67</v>
      </c>
      <c r="BD49" s="2" t="s">
        <v>194</v>
      </c>
    </row>
    <row r="50" customFormat="false" ht="15" hidden="false" customHeight="false" outlineLevel="0" collapsed="false">
      <c r="A50" s="2" t="s">
        <v>195</v>
      </c>
      <c r="B50" s="2" t="s">
        <v>105</v>
      </c>
      <c r="C50" s="2" t="s">
        <v>71</v>
      </c>
      <c r="D50" s="2" t="s">
        <v>59</v>
      </c>
      <c r="E50" s="2" t="s">
        <v>60</v>
      </c>
      <c r="F50" s="2" t="s">
        <v>74</v>
      </c>
      <c r="G50" s="2" t="n">
        <v>1</v>
      </c>
      <c r="H50" s="2" t="n">
        <v>2</v>
      </c>
      <c r="I50" s="2" t="n">
        <v>2</v>
      </c>
      <c r="J50" s="2" t="n">
        <v>2</v>
      </c>
      <c r="K50" s="2" t="n">
        <v>3</v>
      </c>
      <c r="L50" s="2" t="n">
        <v>1</v>
      </c>
      <c r="M50" s="2" t="n">
        <v>4</v>
      </c>
      <c r="N50" s="2" t="n">
        <v>4</v>
      </c>
      <c r="O50" s="2" t="n">
        <v>5</v>
      </c>
      <c r="P50" s="2" t="n">
        <v>4</v>
      </c>
      <c r="Q50" s="2" t="n">
        <v>4</v>
      </c>
      <c r="R50" s="2" t="n">
        <v>2</v>
      </c>
      <c r="S50" s="2" t="n">
        <v>3</v>
      </c>
      <c r="T50" s="2" t="n">
        <v>2</v>
      </c>
      <c r="U50" s="2" t="n">
        <v>4</v>
      </c>
      <c r="V50" s="2" t="n">
        <v>5</v>
      </c>
      <c r="W50" s="2" t="n">
        <v>3</v>
      </c>
      <c r="X50" s="2" t="n">
        <v>2</v>
      </c>
      <c r="Y50" s="2" t="n">
        <v>3</v>
      </c>
      <c r="Z50" s="2" t="n">
        <v>3</v>
      </c>
      <c r="AA50" s="2" t="n">
        <v>4</v>
      </c>
      <c r="AB50" s="2" t="n">
        <v>5</v>
      </c>
      <c r="AC50" s="2" t="n">
        <v>2</v>
      </c>
      <c r="AD50" s="2" t="n">
        <v>5</v>
      </c>
      <c r="AE50" s="2" t="n">
        <v>1</v>
      </c>
      <c r="AF50" s="2" t="n">
        <v>2</v>
      </c>
      <c r="AG50" s="2" t="n">
        <v>2</v>
      </c>
      <c r="AH50" s="2" t="n">
        <v>1</v>
      </c>
      <c r="AI50" s="2" t="n">
        <v>1</v>
      </c>
      <c r="AJ50" s="2" t="n">
        <v>2</v>
      </c>
      <c r="AK50" s="2" t="n">
        <v>4</v>
      </c>
      <c r="AL50" s="2" t="n">
        <v>4</v>
      </c>
      <c r="AM50" s="2" t="n">
        <v>4</v>
      </c>
      <c r="AN50" s="2" t="n">
        <v>4</v>
      </c>
      <c r="AO50" s="2" t="n">
        <v>4</v>
      </c>
      <c r="AP50" s="2" t="n">
        <v>4</v>
      </c>
      <c r="AQ50" s="2" t="n">
        <v>4</v>
      </c>
      <c r="AR50" s="2" t="n">
        <v>5</v>
      </c>
      <c r="AS50" s="2" t="n">
        <v>5</v>
      </c>
      <c r="AT50" s="2" t="n">
        <v>5</v>
      </c>
      <c r="AU50" s="2" t="n">
        <v>4</v>
      </c>
      <c r="AV50" s="2" t="n">
        <v>2</v>
      </c>
      <c r="AW50" s="2" t="n">
        <v>4</v>
      </c>
      <c r="AX50" s="2" t="n">
        <v>4</v>
      </c>
      <c r="AY50" s="2" t="n">
        <v>4</v>
      </c>
      <c r="AZ50" s="2" t="n">
        <v>3</v>
      </c>
      <c r="BA50" s="2" t="s">
        <v>67</v>
      </c>
    </row>
    <row r="51" customFormat="false" ht="15" hidden="false" customHeight="false" outlineLevel="0" collapsed="false">
      <c r="A51" s="2" t="s">
        <v>196</v>
      </c>
      <c r="F51" s="2" t="s">
        <v>87</v>
      </c>
      <c r="G51" s="2" t="n">
        <v>2</v>
      </c>
      <c r="H51" s="2" t="n">
        <v>3</v>
      </c>
      <c r="I51" s="2" t="n">
        <v>2</v>
      </c>
      <c r="J51" s="2" t="n">
        <v>2</v>
      </c>
      <c r="K51" s="2" t="n">
        <v>3</v>
      </c>
      <c r="L51" s="2" t="n">
        <v>2</v>
      </c>
      <c r="M51" s="2" t="n">
        <v>2</v>
      </c>
      <c r="N51" s="2" t="n">
        <v>4</v>
      </c>
      <c r="O51" s="2" t="n">
        <v>5</v>
      </c>
      <c r="P51" s="2" t="n">
        <v>5</v>
      </c>
      <c r="Q51" s="2" t="n">
        <v>2</v>
      </c>
      <c r="R51" s="2" t="n">
        <v>2</v>
      </c>
      <c r="S51" s="2" t="n">
        <v>4</v>
      </c>
      <c r="T51" s="2" t="n">
        <v>3</v>
      </c>
      <c r="U51" s="2" t="n">
        <v>4</v>
      </c>
      <c r="V51" s="2" t="n">
        <v>5</v>
      </c>
      <c r="W51" s="2" t="n">
        <v>5</v>
      </c>
      <c r="X51" s="2" t="n">
        <v>5</v>
      </c>
      <c r="Y51" s="2" t="n">
        <v>1</v>
      </c>
      <c r="Z51" s="2" t="n">
        <v>1</v>
      </c>
      <c r="AA51" s="2" t="n">
        <v>1</v>
      </c>
      <c r="AB51" s="53" t="n">
        <v>1</v>
      </c>
      <c r="AC51" s="2" t="n">
        <v>4</v>
      </c>
      <c r="AD51" s="2" t="n">
        <v>4</v>
      </c>
      <c r="AE51" s="2" t="n">
        <v>2</v>
      </c>
      <c r="AF51" s="2" t="n">
        <v>1</v>
      </c>
      <c r="AG51" s="2" t="n">
        <v>4</v>
      </c>
      <c r="AH51" s="2" t="n">
        <v>2</v>
      </c>
      <c r="AI51" s="2" t="n">
        <v>4</v>
      </c>
      <c r="AJ51" s="2" t="n">
        <v>2</v>
      </c>
      <c r="AK51" s="2" t="n">
        <v>4</v>
      </c>
      <c r="AL51" s="2" t="n">
        <v>4</v>
      </c>
      <c r="AM51" s="2" t="n">
        <v>3</v>
      </c>
      <c r="AN51" s="2" t="n">
        <v>4</v>
      </c>
      <c r="AO51" s="2" t="n">
        <v>4</v>
      </c>
      <c r="AP51" s="2" t="n">
        <v>4</v>
      </c>
      <c r="AQ51" s="2" t="n">
        <v>3</v>
      </c>
      <c r="AR51" s="2" t="n">
        <v>5</v>
      </c>
      <c r="AS51" s="2" t="n">
        <v>5</v>
      </c>
      <c r="AT51" s="2" t="n">
        <v>4</v>
      </c>
      <c r="AU51" s="2" t="n">
        <v>4</v>
      </c>
      <c r="AV51" s="2" t="n">
        <v>0</v>
      </c>
      <c r="AW51" s="2" t="n">
        <v>0</v>
      </c>
      <c r="AX51" s="2" t="n">
        <v>3</v>
      </c>
      <c r="AY51" s="2" t="n">
        <v>4</v>
      </c>
      <c r="AZ51" s="2" t="n">
        <v>5</v>
      </c>
      <c r="BA51" s="2" t="s">
        <v>67</v>
      </c>
    </row>
    <row r="52" customFormat="false" ht="15" hidden="false" customHeight="false" outlineLevel="0" collapsed="false">
      <c r="A52" s="2" t="s">
        <v>197</v>
      </c>
      <c r="B52" s="2" t="s">
        <v>105</v>
      </c>
      <c r="C52" s="2" t="s">
        <v>58</v>
      </c>
      <c r="D52" s="2" t="s">
        <v>72</v>
      </c>
      <c r="E52" s="2" t="s">
        <v>73</v>
      </c>
      <c r="F52" s="2" t="s">
        <v>198</v>
      </c>
      <c r="G52" s="2" t="n">
        <v>5</v>
      </c>
      <c r="H52" s="2" t="n">
        <v>5</v>
      </c>
      <c r="I52" s="2" t="n">
        <v>1</v>
      </c>
      <c r="J52" s="2" t="n">
        <v>5</v>
      </c>
      <c r="K52" s="2" t="n">
        <v>5</v>
      </c>
      <c r="L52" s="2" t="n">
        <v>4</v>
      </c>
      <c r="M52" s="2" t="n">
        <v>4</v>
      </c>
      <c r="N52" s="2" t="n">
        <v>5</v>
      </c>
      <c r="O52" s="2" t="n">
        <v>4</v>
      </c>
      <c r="P52" s="2" t="n">
        <v>2</v>
      </c>
      <c r="Q52" s="2" t="n">
        <v>2</v>
      </c>
      <c r="R52" s="2" t="n">
        <v>3</v>
      </c>
      <c r="S52" s="2" t="n">
        <v>4</v>
      </c>
      <c r="T52" s="2" t="n">
        <v>2</v>
      </c>
      <c r="U52" s="2" t="n">
        <v>2</v>
      </c>
      <c r="V52" s="2" t="n">
        <v>1</v>
      </c>
      <c r="W52" s="2" t="n">
        <v>2</v>
      </c>
      <c r="X52" s="2" t="n">
        <v>2</v>
      </c>
      <c r="Y52" s="2" t="n">
        <v>4</v>
      </c>
      <c r="Z52" s="2" t="n">
        <v>1</v>
      </c>
      <c r="AA52" s="2" t="n">
        <v>5</v>
      </c>
      <c r="AB52" s="53" t="n">
        <v>1</v>
      </c>
      <c r="AC52" s="2" t="n">
        <v>3</v>
      </c>
      <c r="AD52" s="2" t="n">
        <v>5</v>
      </c>
      <c r="AE52" s="2" t="n">
        <v>4</v>
      </c>
      <c r="AF52" s="2" t="n">
        <v>5</v>
      </c>
      <c r="AG52" s="2" t="n">
        <v>1</v>
      </c>
      <c r="AH52" s="2" t="n">
        <v>4</v>
      </c>
      <c r="AI52" s="2" t="n">
        <v>1</v>
      </c>
      <c r="AJ52" s="2" t="n">
        <v>1</v>
      </c>
      <c r="AK52" s="2" t="n">
        <v>2</v>
      </c>
      <c r="AL52" s="2" t="n">
        <v>4</v>
      </c>
      <c r="AM52" s="2" t="n">
        <v>2</v>
      </c>
      <c r="AN52" s="2" t="n">
        <v>3</v>
      </c>
      <c r="AO52" s="2" t="n">
        <v>4</v>
      </c>
      <c r="AP52" s="2" t="n">
        <v>4</v>
      </c>
      <c r="AQ52" s="2" t="n">
        <v>4</v>
      </c>
      <c r="AR52" s="2" t="n">
        <v>5</v>
      </c>
      <c r="AS52" s="2" t="n">
        <v>4</v>
      </c>
      <c r="AT52" s="2" t="n">
        <v>1</v>
      </c>
      <c r="AU52" s="2" t="n">
        <v>4</v>
      </c>
      <c r="AV52" s="2" t="n">
        <v>1</v>
      </c>
      <c r="AW52" s="2" t="n">
        <v>5</v>
      </c>
      <c r="AX52" s="2" t="n">
        <v>2</v>
      </c>
      <c r="AY52" s="2" t="n">
        <v>3</v>
      </c>
      <c r="AZ52" s="2" t="n">
        <v>2</v>
      </c>
      <c r="BA52" s="2" t="s">
        <v>166</v>
      </c>
      <c r="BB52" s="2" t="s">
        <v>199</v>
      </c>
      <c r="BC52" s="2" t="s">
        <v>199</v>
      </c>
    </row>
    <row r="53" customFormat="false" ht="15" hidden="false" customHeight="false" outlineLevel="0" collapsed="false">
      <c r="A53" s="2" t="s">
        <v>200</v>
      </c>
      <c r="B53" s="2" t="s">
        <v>99</v>
      </c>
      <c r="C53" s="2" t="s">
        <v>71</v>
      </c>
      <c r="D53" s="2" t="s">
        <v>59</v>
      </c>
      <c r="E53" s="2" t="s">
        <v>73</v>
      </c>
      <c r="F53" s="2" t="s">
        <v>115</v>
      </c>
      <c r="G53" s="2" t="n">
        <v>2</v>
      </c>
      <c r="H53" s="2" t="n">
        <v>2</v>
      </c>
      <c r="I53" s="2" t="n">
        <v>1</v>
      </c>
      <c r="J53" s="2" t="n">
        <v>1</v>
      </c>
      <c r="K53" s="2" t="n">
        <v>3</v>
      </c>
      <c r="L53" s="2" t="n">
        <v>2</v>
      </c>
      <c r="M53" s="2" t="n">
        <v>3</v>
      </c>
      <c r="N53" s="2" t="n">
        <v>5</v>
      </c>
      <c r="O53" s="2" t="n">
        <v>5</v>
      </c>
      <c r="P53" s="2" t="n">
        <v>5</v>
      </c>
      <c r="Q53" s="2" t="n">
        <v>4</v>
      </c>
      <c r="R53" s="2" t="n">
        <v>2</v>
      </c>
      <c r="S53" s="2" t="n">
        <v>5</v>
      </c>
      <c r="T53" s="2" t="n">
        <v>5</v>
      </c>
      <c r="U53" s="2" t="n">
        <v>2</v>
      </c>
      <c r="V53" s="2" t="n">
        <v>5</v>
      </c>
      <c r="W53" s="2" t="n">
        <v>5</v>
      </c>
      <c r="X53" s="2" t="n">
        <v>5</v>
      </c>
      <c r="Y53" s="2" t="n">
        <v>1</v>
      </c>
      <c r="Z53" s="2" t="n">
        <v>2</v>
      </c>
      <c r="AA53" s="2" t="n">
        <v>1</v>
      </c>
      <c r="AB53" s="2" t="n">
        <v>2</v>
      </c>
      <c r="AC53" s="2" t="n">
        <v>2</v>
      </c>
      <c r="AD53" s="2" t="n">
        <v>4</v>
      </c>
      <c r="AE53" s="2" t="n">
        <v>4</v>
      </c>
      <c r="AF53" s="2" t="n">
        <v>1</v>
      </c>
      <c r="AG53" s="2" t="n">
        <v>5</v>
      </c>
      <c r="AH53" s="2" t="n">
        <v>5</v>
      </c>
      <c r="AI53" s="2" t="n">
        <v>5</v>
      </c>
      <c r="AJ53" s="2" t="n">
        <v>4</v>
      </c>
      <c r="AK53" s="2" t="n">
        <v>4</v>
      </c>
      <c r="AL53" s="2" t="n">
        <v>3</v>
      </c>
      <c r="AM53" s="2" t="n">
        <v>4</v>
      </c>
      <c r="AN53" s="2" t="n">
        <v>5</v>
      </c>
      <c r="AO53" s="2" t="n">
        <v>5</v>
      </c>
      <c r="AP53" s="2" t="n">
        <v>5</v>
      </c>
      <c r="AQ53" s="2" t="n">
        <v>4</v>
      </c>
      <c r="AR53" s="2" t="n">
        <v>5</v>
      </c>
      <c r="AS53" s="2" t="n">
        <v>5</v>
      </c>
      <c r="AT53" s="2" t="n">
        <v>5</v>
      </c>
      <c r="AU53" s="2" t="n">
        <v>3</v>
      </c>
      <c r="AV53" s="2" t="n">
        <v>4</v>
      </c>
      <c r="AW53" s="2" t="n">
        <v>2</v>
      </c>
      <c r="AX53" s="2" t="n">
        <v>5</v>
      </c>
      <c r="AY53" s="2" t="n">
        <v>5</v>
      </c>
      <c r="AZ53" s="2" t="n">
        <v>5</v>
      </c>
      <c r="BA53" s="2" t="s">
        <v>67</v>
      </c>
    </row>
    <row r="54" customFormat="false" ht="15" hidden="false" customHeight="false" outlineLevel="0" collapsed="false">
      <c r="A54" s="2" t="s">
        <v>201</v>
      </c>
      <c r="B54" s="2" t="s">
        <v>57</v>
      </c>
      <c r="C54" s="2" t="s">
        <v>58</v>
      </c>
      <c r="D54" s="2" t="s">
        <v>59</v>
      </c>
      <c r="E54" s="2" t="s">
        <v>60</v>
      </c>
      <c r="F54" s="2" t="s">
        <v>61</v>
      </c>
      <c r="G54" s="2" t="n">
        <v>2</v>
      </c>
      <c r="H54" s="2" t="n">
        <v>5</v>
      </c>
      <c r="I54" s="2" t="n">
        <v>4</v>
      </c>
      <c r="J54" s="2" t="n">
        <v>4</v>
      </c>
      <c r="K54" s="2" t="n">
        <v>5</v>
      </c>
      <c r="L54" s="2" t="n">
        <v>4</v>
      </c>
      <c r="M54" s="2" t="n">
        <v>5</v>
      </c>
      <c r="N54" s="2" t="n">
        <v>4</v>
      </c>
      <c r="O54" s="2" t="n">
        <v>4</v>
      </c>
      <c r="P54" s="2" t="n">
        <v>5</v>
      </c>
      <c r="Q54" s="2" t="n">
        <v>2</v>
      </c>
      <c r="R54" s="2" t="n">
        <v>3</v>
      </c>
      <c r="S54" s="2" t="n">
        <v>4</v>
      </c>
      <c r="T54" s="2" t="n">
        <v>3</v>
      </c>
      <c r="U54" s="2" t="n">
        <v>4</v>
      </c>
      <c r="V54" s="2" t="n">
        <v>5</v>
      </c>
      <c r="W54" s="2" t="n">
        <v>2</v>
      </c>
      <c r="X54" s="2" t="n">
        <v>2</v>
      </c>
      <c r="Y54" s="2" t="n">
        <v>4</v>
      </c>
      <c r="Z54" s="2" t="n">
        <v>2</v>
      </c>
      <c r="AA54" s="2" t="n">
        <v>3</v>
      </c>
      <c r="AB54" s="2" t="n">
        <v>4</v>
      </c>
      <c r="AC54" s="2" t="n">
        <v>4</v>
      </c>
      <c r="AD54" s="2" t="n">
        <v>4</v>
      </c>
      <c r="AE54" s="2" t="n">
        <v>4</v>
      </c>
      <c r="AF54" s="2" t="n">
        <v>4</v>
      </c>
      <c r="AG54" s="2" t="n">
        <v>2</v>
      </c>
      <c r="AH54" s="2" t="n">
        <v>1</v>
      </c>
      <c r="AI54" s="2" t="n">
        <v>1</v>
      </c>
      <c r="AJ54" s="2" t="n">
        <v>2</v>
      </c>
      <c r="AK54" s="2" t="n">
        <v>4</v>
      </c>
      <c r="AL54" s="2" t="n">
        <v>4</v>
      </c>
      <c r="AM54" s="2" t="n">
        <v>3</v>
      </c>
      <c r="AN54" s="2" t="n">
        <v>4</v>
      </c>
      <c r="AO54" s="2" t="n">
        <v>4</v>
      </c>
      <c r="AP54" s="2" t="n">
        <v>2</v>
      </c>
      <c r="AQ54" s="2" t="n">
        <v>2</v>
      </c>
      <c r="AR54" s="2" t="n">
        <v>5</v>
      </c>
      <c r="AS54" s="2" t="n">
        <v>5</v>
      </c>
      <c r="AT54" s="2" t="n">
        <v>4</v>
      </c>
      <c r="AU54" s="2" t="n">
        <v>4</v>
      </c>
      <c r="AV54" s="2" t="n">
        <v>2</v>
      </c>
      <c r="AW54" s="2" t="n">
        <v>4</v>
      </c>
      <c r="AX54" s="2" t="n">
        <v>4</v>
      </c>
      <c r="AY54" s="2" t="n">
        <v>3</v>
      </c>
      <c r="AZ54" s="2" t="n">
        <v>4</v>
      </c>
      <c r="BA54" s="2" t="s">
        <v>67</v>
      </c>
    </row>
    <row r="55" customFormat="false" ht="15" hidden="false" customHeight="false" outlineLevel="0" collapsed="false">
      <c r="A55" s="2" t="s">
        <v>202</v>
      </c>
      <c r="B55" s="2" t="s">
        <v>57</v>
      </c>
      <c r="C55" s="2" t="s">
        <v>71</v>
      </c>
      <c r="D55" s="2" t="s">
        <v>59</v>
      </c>
      <c r="E55" s="2" t="s">
        <v>73</v>
      </c>
      <c r="F55" s="2" t="s">
        <v>115</v>
      </c>
      <c r="G55" s="2" t="n">
        <v>1</v>
      </c>
      <c r="H55" s="2" t="n">
        <v>3</v>
      </c>
      <c r="I55" s="2" t="n">
        <v>2</v>
      </c>
      <c r="J55" s="2" t="n">
        <v>2</v>
      </c>
      <c r="K55" s="2" t="n">
        <v>2</v>
      </c>
      <c r="L55" s="2" t="n">
        <v>1</v>
      </c>
      <c r="M55" s="2" t="n">
        <v>2</v>
      </c>
      <c r="N55" s="2" t="n">
        <v>5</v>
      </c>
      <c r="O55" s="2" t="n">
        <v>5</v>
      </c>
      <c r="P55" s="2" t="n">
        <v>5</v>
      </c>
      <c r="Q55" s="2" t="n">
        <v>4</v>
      </c>
      <c r="R55" s="2" t="n">
        <v>3</v>
      </c>
      <c r="S55" s="2" t="n">
        <v>5</v>
      </c>
      <c r="T55" s="2" t="n">
        <v>4</v>
      </c>
      <c r="U55" s="2" t="n">
        <v>5</v>
      </c>
      <c r="V55" s="2" t="n">
        <v>4</v>
      </c>
      <c r="W55" s="2" t="n">
        <v>4</v>
      </c>
      <c r="X55" s="2" t="n">
        <v>5</v>
      </c>
      <c r="Y55" s="2" t="n">
        <v>1</v>
      </c>
      <c r="Z55" s="2" t="n">
        <v>2</v>
      </c>
      <c r="AA55" s="2" t="n">
        <v>1</v>
      </c>
      <c r="AB55" s="2" t="n">
        <v>2</v>
      </c>
      <c r="AC55" s="2" t="n">
        <v>4</v>
      </c>
      <c r="AD55" s="2" t="n">
        <v>3</v>
      </c>
      <c r="AE55" s="2" t="n">
        <v>3</v>
      </c>
      <c r="AF55" s="2" t="n">
        <v>2</v>
      </c>
      <c r="AG55" s="2" t="n">
        <v>4</v>
      </c>
      <c r="AH55" s="2" t="n">
        <v>3</v>
      </c>
      <c r="AI55" s="2" t="n">
        <v>5</v>
      </c>
      <c r="AJ55" s="2" t="n">
        <v>4</v>
      </c>
      <c r="AK55" s="2" t="n">
        <v>4</v>
      </c>
      <c r="AL55" s="2" t="n">
        <v>3</v>
      </c>
      <c r="AM55" s="2" t="n">
        <v>5</v>
      </c>
      <c r="AN55" s="2" t="n">
        <v>4</v>
      </c>
      <c r="AO55" s="2" t="n">
        <v>5</v>
      </c>
      <c r="AP55" s="2" t="n">
        <v>5</v>
      </c>
      <c r="AQ55" s="2" t="n">
        <v>4</v>
      </c>
      <c r="AR55" s="2" t="n">
        <v>5</v>
      </c>
      <c r="AS55" s="2" t="n">
        <v>5</v>
      </c>
      <c r="AT55" s="2" t="n">
        <v>3</v>
      </c>
      <c r="AU55" s="2" t="n">
        <v>3</v>
      </c>
      <c r="AV55" s="2" t="n">
        <v>4</v>
      </c>
      <c r="AW55" s="2" t="n">
        <v>3</v>
      </c>
      <c r="AX55" s="2" t="n">
        <v>3</v>
      </c>
      <c r="AY55" s="2" t="n">
        <v>4</v>
      </c>
      <c r="AZ55" s="2" t="n">
        <v>5</v>
      </c>
      <c r="BA55" s="2" t="s">
        <v>67</v>
      </c>
    </row>
    <row r="56" customFormat="false" ht="73.1" hidden="false" customHeight="false" outlineLevel="0" collapsed="false">
      <c r="A56" s="2" t="s">
        <v>203</v>
      </c>
      <c r="B56" s="2" t="s">
        <v>105</v>
      </c>
      <c r="C56" s="2" t="s">
        <v>71</v>
      </c>
      <c r="D56" s="2" t="s">
        <v>72</v>
      </c>
      <c r="E56" s="2" t="s">
        <v>73</v>
      </c>
      <c r="F56" s="2" t="s">
        <v>115</v>
      </c>
      <c r="G56" s="2" t="n">
        <v>1</v>
      </c>
      <c r="H56" s="2" t="n">
        <v>1</v>
      </c>
      <c r="I56" s="2" t="n">
        <v>1</v>
      </c>
      <c r="J56" s="2" t="n">
        <v>1</v>
      </c>
      <c r="K56" s="2" t="n">
        <v>2</v>
      </c>
      <c r="L56" s="2" t="n">
        <v>2</v>
      </c>
      <c r="M56" s="2" t="n">
        <v>3</v>
      </c>
      <c r="N56" s="2" t="n">
        <v>5</v>
      </c>
      <c r="O56" s="2" t="n">
        <v>5</v>
      </c>
      <c r="P56" s="2" t="n">
        <v>5</v>
      </c>
      <c r="Q56" s="2" t="n">
        <v>5</v>
      </c>
      <c r="R56" s="2" t="n">
        <v>1</v>
      </c>
      <c r="S56" s="2" t="n">
        <v>5</v>
      </c>
      <c r="T56" s="2" t="n">
        <v>5</v>
      </c>
      <c r="U56" s="2" t="n">
        <v>5</v>
      </c>
      <c r="V56" s="2" t="n">
        <v>5</v>
      </c>
      <c r="W56" s="2" t="n">
        <v>5</v>
      </c>
      <c r="X56" s="2" t="n">
        <v>5</v>
      </c>
      <c r="Y56" s="2" t="n">
        <v>1</v>
      </c>
      <c r="Z56" s="2" t="n">
        <v>3</v>
      </c>
      <c r="AA56" s="2" t="n">
        <v>1</v>
      </c>
      <c r="AB56" s="53" t="n">
        <v>1</v>
      </c>
      <c r="AC56" s="2" t="n">
        <v>3</v>
      </c>
      <c r="AD56" s="2" t="n">
        <v>5</v>
      </c>
      <c r="AE56" s="2" t="n">
        <v>2</v>
      </c>
      <c r="AF56" s="2" t="n">
        <v>2</v>
      </c>
      <c r="AG56" s="2" t="n">
        <v>5</v>
      </c>
      <c r="AH56" s="2" t="n">
        <v>3</v>
      </c>
      <c r="AI56" s="2" t="n">
        <v>3</v>
      </c>
      <c r="AJ56" s="2" t="n">
        <v>5</v>
      </c>
      <c r="AK56" s="2" t="n">
        <v>2</v>
      </c>
      <c r="AL56" s="2" t="n">
        <v>5</v>
      </c>
      <c r="AM56" s="2" t="n">
        <v>4</v>
      </c>
      <c r="AN56" s="2" t="n">
        <v>4</v>
      </c>
      <c r="AO56" s="2" t="n">
        <v>4</v>
      </c>
      <c r="AP56" s="2" t="n">
        <v>5</v>
      </c>
      <c r="AQ56" s="2" t="n">
        <v>5</v>
      </c>
      <c r="AR56" s="2" t="n">
        <v>5</v>
      </c>
      <c r="AS56" s="2" t="n">
        <v>5</v>
      </c>
      <c r="AT56" s="2" t="n">
        <v>5</v>
      </c>
      <c r="AU56" s="2" t="n">
        <v>4</v>
      </c>
      <c r="AV56" s="2" t="n">
        <v>5</v>
      </c>
      <c r="AW56" s="2" t="n">
        <v>2</v>
      </c>
      <c r="AX56" s="2" t="n">
        <v>4</v>
      </c>
      <c r="AY56" s="2" t="n">
        <v>5</v>
      </c>
      <c r="AZ56" s="2" t="n">
        <v>5</v>
      </c>
      <c r="BA56" s="2" t="s">
        <v>204</v>
      </c>
      <c r="BB56" s="2" t="s">
        <v>205</v>
      </c>
      <c r="BC56" s="3" t="s">
        <v>206</v>
      </c>
    </row>
    <row r="57" customFormat="false" ht="15" hidden="false" customHeight="false" outlineLevel="0" collapsed="false">
      <c r="A57" s="2" t="s">
        <v>207</v>
      </c>
      <c r="B57" s="2" t="s">
        <v>105</v>
      </c>
      <c r="C57" s="2" t="s">
        <v>58</v>
      </c>
      <c r="D57" s="2" t="s">
        <v>72</v>
      </c>
      <c r="E57" s="2" t="s">
        <v>73</v>
      </c>
      <c r="F57" s="2" t="s">
        <v>115</v>
      </c>
      <c r="G57" s="2" t="n">
        <v>2</v>
      </c>
      <c r="H57" s="2" t="n">
        <v>3</v>
      </c>
      <c r="I57" s="2" t="n">
        <v>3</v>
      </c>
      <c r="J57" s="2" t="n">
        <v>2</v>
      </c>
      <c r="K57" s="2" t="n">
        <v>2</v>
      </c>
      <c r="L57" s="2" t="n">
        <v>3</v>
      </c>
      <c r="M57" s="2" t="n">
        <v>3</v>
      </c>
      <c r="N57" s="2" t="n">
        <v>5</v>
      </c>
      <c r="O57" s="2" t="n">
        <v>5</v>
      </c>
      <c r="P57" s="2" t="n">
        <v>4</v>
      </c>
      <c r="Q57" s="2" t="n">
        <v>3</v>
      </c>
      <c r="R57" s="2" t="n">
        <v>2</v>
      </c>
      <c r="S57" s="2" t="n">
        <v>4</v>
      </c>
      <c r="T57" s="2" t="n">
        <v>4</v>
      </c>
      <c r="U57" s="2" t="n">
        <v>4</v>
      </c>
      <c r="V57" s="2" t="n">
        <v>3</v>
      </c>
      <c r="W57" s="2" t="n">
        <v>5</v>
      </c>
      <c r="X57" s="2" t="n">
        <v>5</v>
      </c>
      <c r="Y57" s="2" t="n">
        <v>1</v>
      </c>
      <c r="Z57" s="2" t="n">
        <v>4</v>
      </c>
      <c r="AA57" s="2" t="n">
        <v>1</v>
      </c>
      <c r="AB57" s="53" t="n">
        <v>1</v>
      </c>
      <c r="AC57" s="2" t="n">
        <v>4</v>
      </c>
      <c r="AD57" s="2" t="n">
        <v>5</v>
      </c>
      <c r="AE57" s="2" t="n">
        <v>3</v>
      </c>
      <c r="AF57" s="2" t="n">
        <v>2</v>
      </c>
      <c r="AG57" s="2" t="n">
        <v>3</v>
      </c>
      <c r="AH57" s="2" t="n">
        <v>2</v>
      </c>
      <c r="AI57" s="2" t="n">
        <v>2</v>
      </c>
      <c r="AJ57" s="2" t="n">
        <v>3</v>
      </c>
      <c r="AK57" s="2" t="n">
        <v>4</v>
      </c>
      <c r="AL57" s="2" t="n">
        <v>5</v>
      </c>
      <c r="AM57" s="2" t="n">
        <v>4</v>
      </c>
      <c r="AN57" s="2" t="n">
        <v>4</v>
      </c>
      <c r="AO57" s="2" t="n">
        <v>5</v>
      </c>
      <c r="AP57" s="2" t="n">
        <v>5</v>
      </c>
      <c r="AQ57" s="2" t="n">
        <v>4</v>
      </c>
      <c r="AR57" s="2" t="n">
        <v>5</v>
      </c>
      <c r="AS57" s="2" t="n">
        <v>4</v>
      </c>
      <c r="AT57" s="2" t="n">
        <v>5</v>
      </c>
      <c r="AU57" s="2" t="n">
        <v>3</v>
      </c>
      <c r="AV57" s="2" t="n">
        <v>4</v>
      </c>
      <c r="AW57" s="2" t="n">
        <v>4</v>
      </c>
      <c r="AX57" s="2" t="n">
        <v>5</v>
      </c>
      <c r="AY57" s="2" t="n">
        <v>5</v>
      </c>
      <c r="AZ57" s="2" t="n">
        <v>4</v>
      </c>
      <c r="BA57" s="2" t="s">
        <v>67</v>
      </c>
    </row>
    <row r="58" customFormat="false" ht="15" hidden="false" customHeight="false" outlineLevel="0" collapsed="false">
      <c r="A58" s="2" t="s">
        <v>208</v>
      </c>
      <c r="B58" s="2" t="s">
        <v>95</v>
      </c>
      <c r="C58" s="2" t="s">
        <v>58</v>
      </c>
      <c r="D58" s="2" t="s">
        <v>72</v>
      </c>
      <c r="E58" s="2" t="s">
        <v>73</v>
      </c>
      <c r="F58" s="2" t="s">
        <v>96</v>
      </c>
      <c r="G58" s="2" t="n">
        <v>2</v>
      </c>
      <c r="H58" s="2" t="n">
        <v>3</v>
      </c>
      <c r="I58" s="2" t="n">
        <v>1</v>
      </c>
      <c r="J58" s="2" t="n">
        <v>2</v>
      </c>
      <c r="K58" s="2" t="n">
        <v>1</v>
      </c>
      <c r="L58" s="2" t="n">
        <v>2</v>
      </c>
      <c r="M58" s="2" t="n">
        <v>2</v>
      </c>
      <c r="N58" s="2" t="n">
        <v>4</v>
      </c>
      <c r="O58" s="2" t="n">
        <v>5</v>
      </c>
      <c r="P58" s="2" t="n">
        <v>5</v>
      </c>
      <c r="Q58" s="2" t="n">
        <v>4</v>
      </c>
      <c r="R58" s="2" t="n">
        <v>1</v>
      </c>
      <c r="S58" s="2" t="n">
        <v>4</v>
      </c>
      <c r="T58" s="2" t="n">
        <v>3</v>
      </c>
      <c r="U58" s="2" t="n">
        <v>3</v>
      </c>
      <c r="V58" s="2" t="n">
        <v>5</v>
      </c>
      <c r="W58" s="2" t="n">
        <v>4</v>
      </c>
      <c r="X58" s="2" t="n">
        <v>5</v>
      </c>
      <c r="Y58" s="2" t="n">
        <v>1</v>
      </c>
      <c r="Z58" s="2" t="n">
        <v>2</v>
      </c>
      <c r="AA58" s="2" t="n">
        <v>1</v>
      </c>
      <c r="AB58" s="53" t="n">
        <v>1</v>
      </c>
      <c r="AC58" s="2" t="n">
        <v>3</v>
      </c>
      <c r="AD58" s="2" t="n">
        <v>2</v>
      </c>
      <c r="AE58" s="2" t="n">
        <v>2</v>
      </c>
      <c r="AF58" s="2" t="n">
        <v>1</v>
      </c>
      <c r="AG58" s="2" t="n">
        <v>5</v>
      </c>
      <c r="AH58" s="2" t="n">
        <v>4</v>
      </c>
      <c r="AI58" s="2" t="n">
        <v>5</v>
      </c>
      <c r="AJ58" s="2" t="n">
        <v>4</v>
      </c>
      <c r="AK58" s="2" t="n">
        <v>4</v>
      </c>
      <c r="AL58" s="2" t="n">
        <v>5</v>
      </c>
      <c r="AM58" s="2" t="n">
        <v>3</v>
      </c>
      <c r="AN58" s="2" t="n">
        <v>4</v>
      </c>
      <c r="AO58" s="2" t="n">
        <v>4</v>
      </c>
      <c r="AP58" s="2" t="n">
        <v>5</v>
      </c>
      <c r="AQ58" s="2" t="n">
        <v>4</v>
      </c>
      <c r="AR58" s="2" t="n">
        <v>5</v>
      </c>
      <c r="AS58" s="2" t="n">
        <v>4</v>
      </c>
      <c r="AT58" s="2" t="n">
        <v>5</v>
      </c>
      <c r="AU58" s="2" t="n">
        <v>3</v>
      </c>
      <c r="AV58" s="2" t="n">
        <v>4</v>
      </c>
      <c r="AW58" s="2" t="n">
        <v>2</v>
      </c>
      <c r="AX58" s="2" t="n">
        <v>0</v>
      </c>
      <c r="AY58" s="2" t="n">
        <v>5</v>
      </c>
      <c r="AZ58" s="2" t="n">
        <v>4</v>
      </c>
      <c r="BA58" s="2" t="s">
        <v>67</v>
      </c>
    </row>
    <row r="59" customFormat="false" ht="15" hidden="false" customHeight="false" outlineLevel="0" collapsed="false">
      <c r="A59" s="2" t="s">
        <v>209</v>
      </c>
      <c r="B59" s="2" t="s">
        <v>129</v>
      </c>
      <c r="C59" s="2" t="s">
        <v>58</v>
      </c>
      <c r="D59" s="2" t="s">
        <v>59</v>
      </c>
      <c r="E59" s="2" t="s">
        <v>60</v>
      </c>
      <c r="F59" s="2" t="s">
        <v>115</v>
      </c>
      <c r="G59" s="2" t="n">
        <v>4</v>
      </c>
      <c r="H59" s="2" t="n">
        <v>3</v>
      </c>
      <c r="I59" s="2" t="n">
        <v>3</v>
      </c>
      <c r="J59" s="2" t="n">
        <v>2</v>
      </c>
      <c r="K59" s="2" t="n">
        <v>3</v>
      </c>
      <c r="L59" s="2" t="n">
        <v>3</v>
      </c>
      <c r="M59" s="2" t="n">
        <v>2</v>
      </c>
      <c r="N59" s="2" t="n">
        <v>4</v>
      </c>
      <c r="O59" s="2" t="n">
        <v>4</v>
      </c>
      <c r="P59" s="2" t="n">
        <v>3</v>
      </c>
      <c r="Q59" s="2" t="n">
        <v>3</v>
      </c>
      <c r="R59" s="2" t="n">
        <v>2</v>
      </c>
      <c r="S59" s="2" t="n">
        <v>4</v>
      </c>
      <c r="T59" s="2" t="n">
        <v>4</v>
      </c>
      <c r="U59" s="2" t="n">
        <v>4</v>
      </c>
      <c r="V59" s="2" t="n">
        <v>5</v>
      </c>
      <c r="W59" s="2" t="n">
        <v>4</v>
      </c>
      <c r="X59" s="2" t="n">
        <v>5</v>
      </c>
      <c r="Y59" s="2" t="n">
        <v>2</v>
      </c>
      <c r="Z59" s="2" t="n">
        <v>3</v>
      </c>
      <c r="AA59" s="2" t="n">
        <v>2</v>
      </c>
      <c r="AB59" s="2" t="n">
        <v>2</v>
      </c>
      <c r="AC59" s="2" t="n">
        <v>3</v>
      </c>
      <c r="AD59" s="2" t="n">
        <v>3</v>
      </c>
      <c r="AE59" s="2" t="n">
        <v>3</v>
      </c>
      <c r="AF59" s="2" t="n">
        <v>2</v>
      </c>
      <c r="AG59" s="2" t="n">
        <v>4</v>
      </c>
      <c r="AH59" s="2" t="n">
        <v>4</v>
      </c>
      <c r="AI59" s="2" t="n">
        <v>4</v>
      </c>
      <c r="AJ59" s="2" t="n">
        <v>4</v>
      </c>
      <c r="AK59" s="2" t="n">
        <v>4</v>
      </c>
      <c r="AL59" s="2" t="n">
        <v>4</v>
      </c>
      <c r="AM59" s="2" t="n">
        <v>4</v>
      </c>
      <c r="AN59" s="2" t="n">
        <v>4</v>
      </c>
      <c r="AO59" s="2" t="n">
        <v>4</v>
      </c>
      <c r="AP59" s="2" t="n">
        <v>5</v>
      </c>
      <c r="AQ59" s="2" t="n">
        <v>4</v>
      </c>
      <c r="AR59" s="2" t="n">
        <v>5</v>
      </c>
      <c r="AS59" s="2" t="n">
        <v>4</v>
      </c>
      <c r="AT59" s="2" t="n">
        <v>4</v>
      </c>
      <c r="AU59" s="2" t="n">
        <v>4</v>
      </c>
      <c r="AV59" s="2" t="n">
        <v>5</v>
      </c>
      <c r="AW59" s="2" t="n">
        <v>2</v>
      </c>
      <c r="AX59" s="2" t="n">
        <v>3</v>
      </c>
      <c r="AY59" s="2" t="n">
        <v>5</v>
      </c>
      <c r="AZ59" s="2" t="n">
        <v>4</v>
      </c>
      <c r="BA59" s="2" t="s">
        <v>67</v>
      </c>
      <c r="BB59" s="2" t="s">
        <v>210</v>
      </c>
      <c r="BC59" s="2" t="s">
        <v>211</v>
      </c>
      <c r="BD59" s="2" t="s">
        <v>212</v>
      </c>
    </row>
    <row r="60" customFormat="false" ht="15" hidden="false" customHeight="false" outlineLevel="0" collapsed="false">
      <c r="A60" s="2" t="s">
        <v>213</v>
      </c>
      <c r="B60" s="2" t="s">
        <v>70</v>
      </c>
      <c r="C60" s="2" t="s">
        <v>58</v>
      </c>
      <c r="D60" s="2" t="s">
        <v>72</v>
      </c>
      <c r="E60" s="2" t="s">
        <v>60</v>
      </c>
      <c r="F60" s="2" t="s">
        <v>87</v>
      </c>
      <c r="G60" s="2" t="n">
        <v>4</v>
      </c>
      <c r="H60" s="2" t="n">
        <v>5</v>
      </c>
      <c r="I60" s="2" t="n">
        <v>5</v>
      </c>
      <c r="J60" s="2" t="n">
        <v>4</v>
      </c>
      <c r="K60" s="2" t="n">
        <v>5</v>
      </c>
      <c r="L60" s="2" t="n">
        <v>5</v>
      </c>
      <c r="M60" s="2" t="n">
        <v>2</v>
      </c>
      <c r="N60" s="2" t="n">
        <v>5</v>
      </c>
      <c r="O60" s="2" t="n">
        <v>5</v>
      </c>
      <c r="P60" s="2" t="n">
        <v>5</v>
      </c>
      <c r="Q60" s="2" t="n">
        <v>2</v>
      </c>
      <c r="R60" s="2" t="n">
        <v>2</v>
      </c>
      <c r="S60" s="2" t="n">
        <v>5</v>
      </c>
      <c r="T60" s="2" t="n">
        <v>2</v>
      </c>
      <c r="U60" s="2" t="n">
        <v>5</v>
      </c>
      <c r="V60" s="2" t="n">
        <v>4</v>
      </c>
      <c r="W60" s="2" t="n">
        <v>5</v>
      </c>
      <c r="X60" s="2" t="n">
        <v>5</v>
      </c>
      <c r="Y60" s="2" t="n">
        <v>2</v>
      </c>
      <c r="Z60" s="2" t="n">
        <v>2</v>
      </c>
      <c r="AA60" s="2" t="n">
        <v>4</v>
      </c>
      <c r="AB60" s="2" t="n">
        <v>3</v>
      </c>
      <c r="AC60" s="2" t="n">
        <v>2</v>
      </c>
      <c r="AD60" s="2" t="n">
        <v>4</v>
      </c>
      <c r="AE60" s="2" t="n">
        <v>2</v>
      </c>
      <c r="AF60" s="2" t="n">
        <v>2</v>
      </c>
      <c r="AG60" s="2" t="n">
        <v>4</v>
      </c>
      <c r="AH60" s="2" t="n">
        <v>2</v>
      </c>
      <c r="AI60" s="2" t="n">
        <v>2</v>
      </c>
      <c r="AJ60" s="2" t="n">
        <v>4</v>
      </c>
      <c r="AK60" s="2" t="n">
        <v>4</v>
      </c>
      <c r="AL60" s="2" t="n">
        <v>5</v>
      </c>
      <c r="AM60" s="2" t="n">
        <v>5</v>
      </c>
      <c r="AN60" s="2" t="n">
        <v>5</v>
      </c>
      <c r="AO60" s="2" t="n">
        <v>5</v>
      </c>
      <c r="AP60" s="2" t="n">
        <v>2</v>
      </c>
      <c r="AQ60" s="2" t="n">
        <v>2</v>
      </c>
      <c r="AR60" s="2" t="n">
        <v>5</v>
      </c>
      <c r="AS60" s="2" t="n">
        <v>5</v>
      </c>
      <c r="AT60" s="2" t="n">
        <v>5</v>
      </c>
      <c r="AU60" s="2" t="n">
        <v>5</v>
      </c>
      <c r="AV60" s="2" t="n">
        <v>5</v>
      </c>
      <c r="AW60" s="2" t="n">
        <v>4</v>
      </c>
      <c r="AX60" s="2" t="n">
        <v>5</v>
      </c>
      <c r="AY60" s="2" t="n">
        <v>5</v>
      </c>
      <c r="AZ60" s="2" t="n">
        <v>5</v>
      </c>
      <c r="BA60" s="2" t="s">
        <v>67</v>
      </c>
      <c r="BB60" s="2" t="s">
        <v>214</v>
      </c>
      <c r="BC60" s="2" t="s">
        <v>215</v>
      </c>
      <c r="BD60" s="2" t="s">
        <v>166</v>
      </c>
    </row>
    <row r="61" customFormat="false" ht="15" hidden="false" customHeight="false" outlineLevel="0" collapsed="false">
      <c r="A61" s="2" t="s">
        <v>216</v>
      </c>
      <c r="B61" s="2" t="s">
        <v>99</v>
      </c>
      <c r="C61" s="2" t="s">
        <v>58</v>
      </c>
      <c r="D61" s="2" t="s">
        <v>72</v>
      </c>
      <c r="E61" s="2" t="s">
        <v>73</v>
      </c>
      <c r="F61" s="2" t="s">
        <v>115</v>
      </c>
      <c r="G61" s="2" t="n">
        <v>5</v>
      </c>
      <c r="H61" s="2" t="n">
        <v>2</v>
      </c>
      <c r="I61" s="2" t="n">
        <v>1</v>
      </c>
      <c r="J61" s="2" t="n">
        <v>2</v>
      </c>
      <c r="K61" s="2" t="n">
        <v>1</v>
      </c>
      <c r="L61" s="2" t="n">
        <v>1</v>
      </c>
      <c r="M61" s="2" t="n">
        <v>2</v>
      </c>
      <c r="N61" s="2" t="n">
        <v>5</v>
      </c>
      <c r="O61" s="2" t="n">
        <v>5</v>
      </c>
      <c r="P61" s="2" t="n">
        <v>5</v>
      </c>
      <c r="Q61" s="2" t="n">
        <v>5</v>
      </c>
      <c r="R61" s="2" t="n">
        <v>4</v>
      </c>
      <c r="S61" s="2" t="n">
        <v>4</v>
      </c>
      <c r="T61" s="2" t="n">
        <v>5</v>
      </c>
      <c r="U61" s="2" t="n">
        <v>5</v>
      </c>
      <c r="V61" s="2" t="n">
        <v>5</v>
      </c>
      <c r="W61" s="2" t="n">
        <v>5</v>
      </c>
      <c r="X61" s="2" t="n">
        <v>5</v>
      </c>
      <c r="Y61" s="2" t="n">
        <v>1</v>
      </c>
      <c r="Z61" s="2" t="n">
        <v>2</v>
      </c>
      <c r="AA61" s="2" t="n">
        <v>2</v>
      </c>
      <c r="AB61" s="2" t="n">
        <v>2</v>
      </c>
      <c r="AC61" s="2" t="n">
        <v>2</v>
      </c>
      <c r="AD61" s="2" t="n">
        <v>1</v>
      </c>
      <c r="AE61" s="2" t="n">
        <v>2</v>
      </c>
      <c r="AF61" s="2" t="n">
        <v>1</v>
      </c>
      <c r="AG61" s="2" t="n">
        <v>4</v>
      </c>
      <c r="AH61" s="2" t="n">
        <v>3</v>
      </c>
      <c r="AI61" s="2" t="n">
        <v>3</v>
      </c>
      <c r="AJ61" s="2" t="n">
        <v>2</v>
      </c>
      <c r="AK61" s="2" t="n">
        <v>3</v>
      </c>
      <c r="AL61" s="2" t="n">
        <v>4</v>
      </c>
      <c r="AM61" s="2" t="n">
        <v>2</v>
      </c>
      <c r="AN61" s="2" t="n">
        <v>3</v>
      </c>
      <c r="AO61" s="2" t="n">
        <v>5</v>
      </c>
      <c r="AP61" s="2" t="n">
        <v>4</v>
      </c>
      <c r="AQ61" s="2" t="n">
        <v>5</v>
      </c>
      <c r="AR61" s="2" t="n">
        <v>5</v>
      </c>
      <c r="AS61" s="2" t="n">
        <v>5</v>
      </c>
      <c r="AT61" s="2" t="n">
        <v>3</v>
      </c>
      <c r="AU61" s="2" t="n">
        <v>2</v>
      </c>
      <c r="AV61" s="2" t="n">
        <v>3</v>
      </c>
      <c r="AW61" s="2" t="n">
        <v>4</v>
      </c>
      <c r="AX61" s="2" t="n">
        <v>2</v>
      </c>
      <c r="AY61" s="2" t="n">
        <v>5</v>
      </c>
      <c r="AZ61" s="2" t="n">
        <v>5</v>
      </c>
      <c r="BA61" s="2" t="s">
        <v>67</v>
      </c>
    </row>
    <row r="62" customFormat="false" ht="15" hidden="false" customHeight="false" outlineLevel="0" collapsed="false">
      <c r="A62" s="2" t="s">
        <v>217</v>
      </c>
      <c r="B62" s="2" t="s">
        <v>99</v>
      </c>
      <c r="C62" s="2" t="s">
        <v>58</v>
      </c>
      <c r="D62" s="2" t="s">
        <v>59</v>
      </c>
      <c r="E62" s="2" t="s">
        <v>60</v>
      </c>
      <c r="F62" s="2" t="s">
        <v>80</v>
      </c>
      <c r="G62" s="2" t="n">
        <v>4</v>
      </c>
      <c r="H62" s="2" t="n">
        <v>2</v>
      </c>
      <c r="I62" s="2" t="n">
        <v>4</v>
      </c>
      <c r="J62" s="2" t="n">
        <v>5</v>
      </c>
      <c r="K62" s="2" t="n">
        <v>5</v>
      </c>
      <c r="L62" s="2" t="n">
        <v>4</v>
      </c>
      <c r="M62" s="2" t="n">
        <v>4</v>
      </c>
      <c r="N62" s="2" t="n">
        <v>5</v>
      </c>
      <c r="O62" s="2" t="n">
        <v>4</v>
      </c>
      <c r="P62" s="2" t="n">
        <v>4</v>
      </c>
      <c r="Q62" s="2" t="n">
        <v>5</v>
      </c>
      <c r="R62" s="2" t="n">
        <v>1</v>
      </c>
      <c r="S62" s="2" t="n">
        <v>1</v>
      </c>
      <c r="T62" s="2" t="n">
        <v>2</v>
      </c>
      <c r="U62" s="2" t="n">
        <v>1</v>
      </c>
      <c r="V62" s="2" t="n">
        <v>1</v>
      </c>
      <c r="W62" s="2" t="n">
        <v>3</v>
      </c>
      <c r="X62" s="2" t="n">
        <v>4</v>
      </c>
      <c r="Y62" s="2" t="n">
        <v>2</v>
      </c>
      <c r="Z62" s="2" t="n">
        <v>3</v>
      </c>
      <c r="AA62" s="2" t="n">
        <v>1</v>
      </c>
      <c r="AB62" s="2" t="n">
        <v>2</v>
      </c>
      <c r="AC62" s="2" t="n">
        <v>3</v>
      </c>
      <c r="AD62" s="2" t="n">
        <v>4</v>
      </c>
      <c r="AE62" s="2" t="n">
        <v>1</v>
      </c>
      <c r="AF62" s="2" t="n">
        <v>4</v>
      </c>
      <c r="AG62" s="2" t="n">
        <v>4</v>
      </c>
      <c r="AH62" s="2" t="n">
        <v>2</v>
      </c>
      <c r="AI62" s="2" t="n">
        <v>1</v>
      </c>
      <c r="AJ62" s="2" t="n">
        <v>4</v>
      </c>
      <c r="AK62" s="2" t="n">
        <v>3</v>
      </c>
      <c r="AL62" s="2" t="n">
        <v>4</v>
      </c>
      <c r="AM62" s="2" t="n">
        <v>5</v>
      </c>
      <c r="AN62" s="2" t="n">
        <v>5</v>
      </c>
      <c r="AO62" s="2" t="n">
        <v>5</v>
      </c>
      <c r="AP62" s="2" t="n">
        <v>1</v>
      </c>
      <c r="AQ62" s="2" t="n">
        <v>5</v>
      </c>
      <c r="AR62" s="2" t="n">
        <v>4</v>
      </c>
      <c r="AS62" s="2" t="n">
        <v>2</v>
      </c>
      <c r="AT62" s="2" t="n">
        <v>5</v>
      </c>
      <c r="AU62" s="2" t="n">
        <v>5</v>
      </c>
      <c r="AV62" s="2" t="n">
        <v>3</v>
      </c>
      <c r="AW62" s="2" t="n">
        <v>5</v>
      </c>
      <c r="AX62" s="2" t="n">
        <v>5</v>
      </c>
      <c r="AY62" s="2" t="n">
        <v>4</v>
      </c>
      <c r="AZ62" s="2" t="n">
        <v>3</v>
      </c>
      <c r="BA62" s="2" t="s">
        <v>67</v>
      </c>
      <c r="BB62" s="2" t="s">
        <v>218</v>
      </c>
      <c r="BC62" s="2" t="s">
        <v>219</v>
      </c>
    </row>
    <row r="63" customFormat="false" ht="15" hidden="false" customHeight="false" outlineLevel="0" collapsed="false">
      <c r="A63" s="2" t="s">
        <v>220</v>
      </c>
      <c r="B63" s="2" t="s">
        <v>57</v>
      </c>
      <c r="C63" s="2" t="s">
        <v>71</v>
      </c>
      <c r="D63" s="2" t="s">
        <v>72</v>
      </c>
      <c r="E63" s="2" t="s">
        <v>73</v>
      </c>
      <c r="F63" s="2" t="s">
        <v>96</v>
      </c>
      <c r="G63" s="2" t="n">
        <v>1</v>
      </c>
      <c r="H63" s="2" t="n">
        <v>3</v>
      </c>
      <c r="I63" s="2" t="n">
        <v>2</v>
      </c>
      <c r="J63" s="2" t="n">
        <v>2</v>
      </c>
      <c r="K63" s="2" t="n">
        <v>2</v>
      </c>
      <c r="L63" s="2" t="n">
        <v>2</v>
      </c>
      <c r="M63" s="2" t="n">
        <v>2</v>
      </c>
      <c r="N63" s="2" t="n">
        <v>2</v>
      </c>
      <c r="O63" s="2" t="n">
        <v>5</v>
      </c>
      <c r="P63" s="2" t="n">
        <v>5</v>
      </c>
      <c r="Q63" s="2" t="n">
        <v>2</v>
      </c>
      <c r="R63" s="2" t="n">
        <v>1</v>
      </c>
      <c r="S63" s="2" t="n">
        <v>4</v>
      </c>
      <c r="T63" s="2" t="n">
        <v>4</v>
      </c>
      <c r="U63" s="2" t="n">
        <v>5</v>
      </c>
      <c r="V63" s="2" t="n">
        <v>5</v>
      </c>
      <c r="W63" s="2" t="n">
        <v>5</v>
      </c>
      <c r="X63" s="2" t="n">
        <v>2</v>
      </c>
      <c r="Y63" s="2" t="n">
        <v>1</v>
      </c>
      <c r="Z63" s="2" t="n">
        <v>1</v>
      </c>
      <c r="AA63" s="2" t="n">
        <v>1</v>
      </c>
      <c r="AB63" s="2" t="n">
        <v>3</v>
      </c>
      <c r="AC63" s="2" t="n">
        <v>1</v>
      </c>
      <c r="AD63" s="2" t="n">
        <v>3</v>
      </c>
      <c r="AE63" s="2" t="n">
        <v>2</v>
      </c>
      <c r="AF63" s="2" t="n">
        <v>1</v>
      </c>
      <c r="AG63" s="2" t="n">
        <v>4</v>
      </c>
      <c r="AH63" s="2" t="n">
        <v>4</v>
      </c>
      <c r="AI63" s="2" t="n">
        <v>5</v>
      </c>
      <c r="AJ63" s="2" t="n">
        <v>4</v>
      </c>
      <c r="AK63" s="2" t="n">
        <v>4</v>
      </c>
      <c r="AL63" s="2" t="n">
        <v>4</v>
      </c>
      <c r="AM63" s="2" t="n">
        <v>4</v>
      </c>
      <c r="AN63" s="2" t="n">
        <v>4</v>
      </c>
      <c r="AO63" s="2" t="n">
        <v>4</v>
      </c>
      <c r="AP63" s="2" t="n">
        <v>4</v>
      </c>
      <c r="AQ63" s="2" t="n">
        <v>4</v>
      </c>
      <c r="AR63" s="2" t="n">
        <v>5</v>
      </c>
      <c r="AS63" s="2" t="n">
        <v>5</v>
      </c>
      <c r="AT63" s="2" t="n">
        <v>5</v>
      </c>
      <c r="AU63" s="2" t="n">
        <v>5</v>
      </c>
      <c r="AV63" s="2" t="n">
        <v>5</v>
      </c>
      <c r="AW63" s="2" t="n">
        <v>2</v>
      </c>
      <c r="AX63" s="2" t="n">
        <v>4</v>
      </c>
      <c r="AY63" s="2" t="n">
        <v>5</v>
      </c>
      <c r="AZ63" s="2" t="n">
        <v>5</v>
      </c>
      <c r="BA63" s="2" t="s">
        <v>204</v>
      </c>
    </row>
    <row r="64" customFormat="false" ht="15" hidden="false" customHeight="false" outlineLevel="0" collapsed="false">
      <c r="A64" s="2" t="s">
        <v>221</v>
      </c>
      <c r="B64" s="2" t="s">
        <v>149</v>
      </c>
      <c r="C64" s="2" t="s">
        <v>58</v>
      </c>
      <c r="D64" s="2" t="s">
        <v>59</v>
      </c>
      <c r="E64" s="2" t="s">
        <v>79</v>
      </c>
      <c r="F64" s="2" t="s">
        <v>150</v>
      </c>
      <c r="G64" s="2" t="n">
        <v>5</v>
      </c>
      <c r="H64" s="2" t="n">
        <v>5</v>
      </c>
      <c r="I64" s="2" t="n">
        <v>5</v>
      </c>
      <c r="J64" s="2" t="n">
        <v>5</v>
      </c>
      <c r="K64" s="2" t="n">
        <v>5</v>
      </c>
      <c r="L64" s="2" t="n">
        <v>5</v>
      </c>
      <c r="M64" s="2" t="n">
        <v>5</v>
      </c>
      <c r="N64" s="2" t="n">
        <v>4</v>
      </c>
      <c r="O64" s="2" t="n">
        <v>5</v>
      </c>
      <c r="P64" s="2" t="n">
        <v>4</v>
      </c>
      <c r="Q64" s="2" t="n">
        <v>2</v>
      </c>
      <c r="R64" s="2" t="n">
        <v>1</v>
      </c>
      <c r="S64" s="2" t="n">
        <v>4</v>
      </c>
      <c r="T64" s="2" t="n">
        <v>3</v>
      </c>
      <c r="U64" s="2" t="n">
        <v>5</v>
      </c>
      <c r="V64" s="2" t="n">
        <v>5</v>
      </c>
      <c r="W64" s="2" t="n">
        <v>1</v>
      </c>
      <c r="X64" s="2" t="n">
        <v>4</v>
      </c>
      <c r="Y64" s="2" t="n">
        <v>3</v>
      </c>
      <c r="Z64" s="2" t="n">
        <v>1</v>
      </c>
      <c r="AA64" s="2" t="n">
        <v>4</v>
      </c>
      <c r="AB64" s="2" t="n">
        <v>5</v>
      </c>
      <c r="AC64" s="2" t="n">
        <v>4</v>
      </c>
      <c r="AD64" s="2" t="n">
        <v>5</v>
      </c>
      <c r="AE64" s="2" t="n">
        <v>1</v>
      </c>
      <c r="AF64" s="2" t="n">
        <v>2</v>
      </c>
      <c r="AG64" s="2" t="n">
        <v>1</v>
      </c>
      <c r="AH64" s="2" t="n">
        <v>1</v>
      </c>
      <c r="AI64" s="2" t="n">
        <v>4</v>
      </c>
      <c r="AJ64" s="2" t="n">
        <v>2</v>
      </c>
      <c r="AK64" s="2" t="n">
        <v>4</v>
      </c>
      <c r="AL64" s="2" t="n">
        <v>5</v>
      </c>
      <c r="AM64" s="2" t="n">
        <v>1</v>
      </c>
      <c r="AN64" s="2" t="n">
        <v>5</v>
      </c>
      <c r="AO64" s="2" t="n">
        <v>5</v>
      </c>
      <c r="AP64" s="2" t="n">
        <v>5</v>
      </c>
      <c r="AQ64" s="2" t="n">
        <v>4</v>
      </c>
      <c r="AR64" s="2" t="n">
        <v>5</v>
      </c>
      <c r="AS64" s="2" t="n">
        <v>5</v>
      </c>
      <c r="AT64" s="2" t="n">
        <v>5</v>
      </c>
      <c r="AU64" s="2" t="n">
        <v>5</v>
      </c>
      <c r="AV64" s="2" t="n">
        <v>3</v>
      </c>
      <c r="AW64" s="2" t="n">
        <v>2</v>
      </c>
      <c r="AX64" s="2" t="n">
        <v>2</v>
      </c>
      <c r="AY64" s="2" t="n">
        <v>4</v>
      </c>
      <c r="AZ64" s="2" t="n">
        <v>1</v>
      </c>
      <c r="BA64" s="2" t="s">
        <v>67</v>
      </c>
    </row>
    <row r="65" customFormat="false" ht="15" hidden="false" customHeight="false" outlineLevel="0" collapsed="false">
      <c r="A65" s="2" t="s">
        <v>222</v>
      </c>
      <c r="B65" s="2" t="s">
        <v>57</v>
      </c>
      <c r="C65" s="2" t="s">
        <v>58</v>
      </c>
      <c r="D65" s="2" t="s">
        <v>72</v>
      </c>
      <c r="E65" s="2" t="s">
        <v>60</v>
      </c>
      <c r="F65" s="2" t="s">
        <v>61</v>
      </c>
      <c r="G65" s="2" t="n">
        <v>5</v>
      </c>
      <c r="H65" s="2" t="n">
        <v>4</v>
      </c>
      <c r="I65" s="2" t="n">
        <v>4</v>
      </c>
      <c r="J65" s="2" t="n">
        <v>4</v>
      </c>
      <c r="K65" s="2" t="n">
        <v>4</v>
      </c>
      <c r="L65" s="2" t="n">
        <v>4</v>
      </c>
      <c r="M65" s="2" t="n">
        <v>1</v>
      </c>
      <c r="N65" s="2" t="n">
        <v>2</v>
      </c>
      <c r="O65" s="2" t="n">
        <v>4</v>
      </c>
      <c r="P65" s="2" t="n">
        <v>3</v>
      </c>
      <c r="Q65" s="2" t="n">
        <v>2</v>
      </c>
      <c r="R65" s="2" t="n">
        <v>2</v>
      </c>
      <c r="S65" s="2" t="n">
        <v>2</v>
      </c>
      <c r="T65" s="2" t="n">
        <v>2</v>
      </c>
      <c r="U65" s="2" t="n">
        <v>3</v>
      </c>
      <c r="V65" s="2" t="n">
        <v>2</v>
      </c>
      <c r="W65" s="2" t="n">
        <v>1</v>
      </c>
      <c r="X65" s="2" t="n">
        <v>3</v>
      </c>
      <c r="Y65" s="2" t="n">
        <v>3</v>
      </c>
      <c r="Z65" s="2" t="n">
        <v>2</v>
      </c>
      <c r="AA65" s="2" t="n">
        <v>3</v>
      </c>
      <c r="AB65" s="2" t="n">
        <v>4</v>
      </c>
      <c r="AC65" s="2" t="n">
        <v>2</v>
      </c>
      <c r="AD65" s="2" t="n">
        <v>4</v>
      </c>
      <c r="AE65" s="2" t="n">
        <v>1</v>
      </c>
      <c r="AF65" s="2" t="n">
        <v>4</v>
      </c>
      <c r="AG65" s="2" t="n">
        <v>2</v>
      </c>
      <c r="AH65" s="2" t="n">
        <v>2</v>
      </c>
      <c r="AI65" s="2" t="n">
        <v>1</v>
      </c>
      <c r="AJ65" s="2" t="n">
        <v>1</v>
      </c>
      <c r="AK65" s="2" t="n">
        <v>2</v>
      </c>
      <c r="AL65" s="2" t="n">
        <v>4</v>
      </c>
      <c r="AM65" s="2" t="n">
        <v>2</v>
      </c>
      <c r="AN65" s="2" t="n">
        <v>3</v>
      </c>
      <c r="AO65" s="2" t="n">
        <v>3</v>
      </c>
      <c r="AP65" s="2" t="n">
        <v>1</v>
      </c>
      <c r="AQ65" s="2" t="n">
        <v>1</v>
      </c>
      <c r="AR65" s="2" t="n">
        <v>3</v>
      </c>
      <c r="AS65" s="2" t="n">
        <v>4</v>
      </c>
      <c r="AT65" s="2" t="n">
        <v>4</v>
      </c>
      <c r="AU65" s="2" t="n">
        <v>3</v>
      </c>
      <c r="AV65" s="2" t="n">
        <v>1</v>
      </c>
      <c r="AW65" s="2" t="n">
        <v>3</v>
      </c>
      <c r="AX65" s="2" t="n">
        <v>4</v>
      </c>
      <c r="AY65" s="2" t="n">
        <v>4</v>
      </c>
      <c r="AZ65" s="2" t="n">
        <v>2</v>
      </c>
      <c r="BA65" s="2" t="s">
        <v>67</v>
      </c>
    </row>
    <row r="66" customFormat="false" ht="15" hidden="false" customHeight="false" outlineLevel="0" collapsed="false">
      <c r="A66" s="2" t="s">
        <v>223</v>
      </c>
      <c r="B66" s="2" t="s">
        <v>89</v>
      </c>
      <c r="C66" s="2" t="s">
        <v>58</v>
      </c>
      <c r="D66" s="2" t="s">
        <v>72</v>
      </c>
      <c r="E66" s="2" t="s">
        <v>73</v>
      </c>
      <c r="F66" s="2" t="s">
        <v>115</v>
      </c>
      <c r="G66" s="2" t="n">
        <v>1</v>
      </c>
      <c r="H66" s="2" t="n">
        <v>3</v>
      </c>
      <c r="I66" s="2" t="n">
        <v>2</v>
      </c>
      <c r="J66" s="2" t="n">
        <v>2</v>
      </c>
      <c r="K66" s="2" t="n">
        <v>3</v>
      </c>
      <c r="L66" s="2" t="n">
        <v>2</v>
      </c>
      <c r="M66" s="2" t="n">
        <v>3</v>
      </c>
      <c r="N66" s="2" t="n">
        <v>4</v>
      </c>
      <c r="O66" s="2" t="n">
        <v>5</v>
      </c>
      <c r="P66" s="2" t="n">
        <v>5</v>
      </c>
      <c r="Q66" s="2" t="n">
        <v>4</v>
      </c>
      <c r="R66" s="2" t="n">
        <v>5</v>
      </c>
      <c r="S66" s="2" t="n">
        <v>4</v>
      </c>
      <c r="T66" s="2" t="n">
        <v>4</v>
      </c>
      <c r="U66" s="2" t="n">
        <v>4</v>
      </c>
      <c r="V66" s="2" t="n">
        <v>4</v>
      </c>
      <c r="W66" s="2" t="n">
        <v>4</v>
      </c>
      <c r="X66" s="2" t="n">
        <v>4</v>
      </c>
      <c r="Y66" s="2" t="n">
        <v>1</v>
      </c>
      <c r="Z66" s="2" t="n">
        <v>3</v>
      </c>
      <c r="AA66" s="2" t="n">
        <v>2</v>
      </c>
      <c r="AB66" s="2" t="n">
        <v>2</v>
      </c>
      <c r="AC66" s="2" t="n">
        <v>4</v>
      </c>
      <c r="AD66" s="2" t="n">
        <v>3</v>
      </c>
      <c r="AE66" s="2" t="n">
        <v>4</v>
      </c>
      <c r="AF66" s="2" t="n">
        <v>2</v>
      </c>
      <c r="AG66" s="2" t="n">
        <v>4</v>
      </c>
      <c r="AH66" s="2" t="n">
        <v>4</v>
      </c>
      <c r="AI66" s="2" t="n">
        <v>4</v>
      </c>
      <c r="AJ66" s="2" t="n">
        <v>4</v>
      </c>
      <c r="AK66" s="2" t="n">
        <v>4</v>
      </c>
      <c r="AL66" s="2" t="n">
        <v>3</v>
      </c>
      <c r="AM66" s="2" t="n">
        <v>3</v>
      </c>
      <c r="AN66" s="2" t="n">
        <v>4</v>
      </c>
      <c r="AO66" s="2" t="n">
        <v>4</v>
      </c>
      <c r="AP66" s="2" t="n">
        <v>4</v>
      </c>
      <c r="AQ66" s="2" t="n">
        <v>4</v>
      </c>
      <c r="AR66" s="2" t="n">
        <v>5</v>
      </c>
      <c r="AS66" s="2" t="n">
        <v>4</v>
      </c>
      <c r="AT66" s="2" t="n">
        <v>5</v>
      </c>
      <c r="AU66" s="2" t="n">
        <v>3</v>
      </c>
      <c r="AV66" s="2" t="n">
        <v>4</v>
      </c>
      <c r="AW66" s="2" t="n">
        <v>3</v>
      </c>
      <c r="AX66" s="2" t="n">
        <v>3</v>
      </c>
      <c r="AY66" s="2" t="n">
        <v>5</v>
      </c>
      <c r="AZ66" s="2" t="n">
        <v>5</v>
      </c>
      <c r="BA66" s="2" t="s">
        <v>67</v>
      </c>
      <c r="BB66" s="2" t="s">
        <v>190</v>
      </c>
    </row>
    <row r="67" customFormat="false" ht="15" hidden="false" customHeight="false" outlineLevel="0" collapsed="false">
      <c r="A67" s="2" t="s">
        <v>224</v>
      </c>
      <c r="B67" s="2" t="s">
        <v>149</v>
      </c>
      <c r="C67" s="2" t="s">
        <v>71</v>
      </c>
      <c r="D67" s="2" t="s">
        <v>72</v>
      </c>
      <c r="E67" s="2" t="s">
        <v>110</v>
      </c>
      <c r="F67" s="2" t="s">
        <v>139</v>
      </c>
      <c r="G67" s="2" t="n">
        <v>1</v>
      </c>
      <c r="H67" s="2" t="n">
        <v>1</v>
      </c>
      <c r="I67" s="2" t="n">
        <v>1</v>
      </c>
      <c r="J67" s="2" t="n">
        <v>1</v>
      </c>
      <c r="K67" s="2" t="n">
        <v>1</v>
      </c>
      <c r="L67" s="2" t="n">
        <v>1</v>
      </c>
      <c r="M67" s="2" t="n">
        <v>1</v>
      </c>
      <c r="N67" s="2" t="n">
        <v>4</v>
      </c>
      <c r="O67" s="2" t="n">
        <v>5</v>
      </c>
      <c r="P67" s="2" t="n">
        <v>5</v>
      </c>
      <c r="Q67" s="2" t="n">
        <v>3</v>
      </c>
      <c r="R67" s="2" t="n">
        <v>2</v>
      </c>
      <c r="S67" s="2" t="n">
        <v>5</v>
      </c>
      <c r="T67" s="2" t="n">
        <v>3</v>
      </c>
      <c r="U67" s="2" t="n">
        <v>5</v>
      </c>
      <c r="V67" s="2" t="n">
        <v>5</v>
      </c>
      <c r="W67" s="2" t="n">
        <v>4</v>
      </c>
      <c r="X67" s="2" t="n">
        <v>5</v>
      </c>
      <c r="Y67" s="2" t="n">
        <v>1</v>
      </c>
      <c r="Z67" s="2" t="n">
        <v>1</v>
      </c>
      <c r="AA67" s="2" t="n">
        <v>3</v>
      </c>
      <c r="AB67" s="53" t="n">
        <v>1</v>
      </c>
      <c r="AC67" s="2" t="n">
        <v>1</v>
      </c>
      <c r="AD67" s="2" t="n">
        <v>1</v>
      </c>
      <c r="AE67" s="2" t="n">
        <v>1</v>
      </c>
      <c r="AF67" s="2" t="n">
        <v>1</v>
      </c>
      <c r="AG67" s="2" t="n">
        <v>5</v>
      </c>
      <c r="AH67" s="2" t="n">
        <v>5</v>
      </c>
      <c r="AI67" s="2" t="n">
        <v>5</v>
      </c>
      <c r="AJ67" s="2" t="n">
        <v>5</v>
      </c>
      <c r="AK67" s="2" t="n">
        <v>2</v>
      </c>
      <c r="AL67" s="2" t="n">
        <v>4</v>
      </c>
      <c r="AM67" s="2" t="n">
        <v>3</v>
      </c>
      <c r="AN67" s="2" t="n">
        <v>4</v>
      </c>
      <c r="AO67" s="2" t="n">
        <v>5</v>
      </c>
      <c r="AP67" s="2" t="n">
        <v>5</v>
      </c>
      <c r="AQ67" s="2" t="n">
        <v>5</v>
      </c>
      <c r="AR67" s="2" t="n">
        <v>5</v>
      </c>
      <c r="AS67" s="2" t="n">
        <v>5</v>
      </c>
      <c r="AT67" s="2" t="n">
        <v>4</v>
      </c>
      <c r="AU67" s="2" t="n">
        <v>3</v>
      </c>
      <c r="AV67" s="2" t="n">
        <v>3</v>
      </c>
      <c r="AW67" s="2" t="n">
        <v>2</v>
      </c>
      <c r="AX67" s="2" t="n">
        <v>2</v>
      </c>
      <c r="AY67" s="2" t="n">
        <v>5</v>
      </c>
      <c r="AZ67" s="2" t="n">
        <v>5</v>
      </c>
      <c r="BA67" s="2" t="s">
        <v>67</v>
      </c>
      <c r="BC67" s="2" t="s">
        <v>225</v>
      </c>
    </row>
    <row r="68" customFormat="false" ht="15" hidden="false" customHeight="false" outlineLevel="0" collapsed="false">
      <c r="A68" s="2" t="s">
        <v>226</v>
      </c>
      <c r="F68" s="2" t="s">
        <v>87</v>
      </c>
      <c r="G68" s="2" t="n">
        <v>4</v>
      </c>
      <c r="H68" s="2" t="n">
        <v>5</v>
      </c>
      <c r="I68" s="2" t="n">
        <v>5</v>
      </c>
      <c r="J68" s="2" t="n">
        <v>4</v>
      </c>
      <c r="K68" s="2" t="n">
        <v>4</v>
      </c>
      <c r="L68" s="2" t="n">
        <v>4</v>
      </c>
      <c r="M68" s="2" t="n">
        <v>3</v>
      </c>
      <c r="N68" s="2" t="n">
        <v>3</v>
      </c>
      <c r="O68" s="2" t="n">
        <v>4</v>
      </c>
      <c r="P68" s="2" t="n">
        <v>3</v>
      </c>
      <c r="Q68" s="2" t="n">
        <v>2</v>
      </c>
      <c r="R68" s="2" t="n">
        <v>3</v>
      </c>
      <c r="S68" s="2" t="n">
        <v>2</v>
      </c>
      <c r="T68" s="2" t="n">
        <v>2</v>
      </c>
      <c r="U68" s="2" t="n">
        <v>4</v>
      </c>
      <c r="V68" s="2" t="n">
        <v>3</v>
      </c>
      <c r="W68" s="2" t="n">
        <v>3</v>
      </c>
      <c r="X68" s="2" t="n">
        <v>3</v>
      </c>
      <c r="Y68" s="2" t="n">
        <v>3</v>
      </c>
      <c r="Z68" s="2" t="n">
        <v>3</v>
      </c>
      <c r="AA68" s="2" t="n">
        <v>3</v>
      </c>
      <c r="AB68" s="2" t="n">
        <v>5</v>
      </c>
      <c r="AC68" s="2" t="n">
        <v>1</v>
      </c>
      <c r="AD68" s="2" t="n">
        <v>4</v>
      </c>
      <c r="AE68" s="2" t="n">
        <v>1</v>
      </c>
      <c r="AF68" s="2" t="n">
        <v>3</v>
      </c>
      <c r="AG68" s="2" t="n">
        <v>1</v>
      </c>
      <c r="AH68" s="2" t="n">
        <v>1</v>
      </c>
      <c r="AI68" s="2" t="n">
        <v>2</v>
      </c>
      <c r="AJ68" s="2" t="n">
        <v>2</v>
      </c>
      <c r="AK68" s="2" t="n">
        <v>3</v>
      </c>
      <c r="AL68" s="2" t="n">
        <v>4</v>
      </c>
      <c r="AM68" s="2" t="n">
        <v>3</v>
      </c>
      <c r="AN68" s="2" t="n">
        <v>4</v>
      </c>
      <c r="AO68" s="2" t="n">
        <v>3</v>
      </c>
      <c r="AP68" s="2" t="n">
        <v>3</v>
      </c>
      <c r="AQ68" s="2" t="n">
        <v>3</v>
      </c>
      <c r="AR68" s="2" t="n">
        <v>5</v>
      </c>
      <c r="AS68" s="2" t="n">
        <v>5</v>
      </c>
      <c r="AT68" s="2" t="n">
        <v>4</v>
      </c>
      <c r="AU68" s="2" t="n">
        <v>4</v>
      </c>
      <c r="AV68" s="2" t="n">
        <v>3</v>
      </c>
      <c r="AW68" s="2" t="n">
        <v>2</v>
      </c>
      <c r="AX68" s="2" t="n">
        <v>3</v>
      </c>
      <c r="AY68" s="2" t="n">
        <v>4</v>
      </c>
      <c r="AZ68" s="2" t="n">
        <v>3</v>
      </c>
      <c r="BA68" s="2" t="s">
        <v>67</v>
      </c>
    </row>
    <row r="69" customFormat="false" ht="15" hidden="false" customHeight="false" outlineLevel="0" collapsed="false">
      <c r="A69" s="2" t="s">
        <v>227</v>
      </c>
      <c r="B69" s="2" t="s">
        <v>129</v>
      </c>
      <c r="C69" s="2" t="s">
        <v>58</v>
      </c>
      <c r="D69" s="2" t="s">
        <v>59</v>
      </c>
      <c r="E69" s="2" t="s">
        <v>73</v>
      </c>
      <c r="F69" s="2" t="s">
        <v>74</v>
      </c>
      <c r="G69" s="2" t="n">
        <v>2</v>
      </c>
      <c r="H69" s="2" t="n">
        <v>4</v>
      </c>
      <c r="I69" s="2" t="n">
        <v>1</v>
      </c>
      <c r="J69" s="2" t="n">
        <v>5</v>
      </c>
      <c r="K69" s="2" t="n">
        <v>3</v>
      </c>
      <c r="L69" s="2" t="n">
        <v>2</v>
      </c>
      <c r="M69" s="2" t="n">
        <v>2</v>
      </c>
      <c r="N69" s="2" t="n">
        <v>5</v>
      </c>
      <c r="O69" s="2" t="n">
        <v>4</v>
      </c>
      <c r="P69" s="2" t="n">
        <v>4</v>
      </c>
      <c r="Q69" s="2" t="n">
        <v>4</v>
      </c>
      <c r="R69" s="2" t="n">
        <v>2</v>
      </c>
      <c r="S69" s="2" t="n">
        <v>2</v>
      </c>
      <c r="T69" s="2" t="n">
        <v>2</v>
      </c>
      <c r="U69" s="2" t="n">
        <v>4</v>
      </c>
      <c r="V69" s="2" t="n">
        <v>4</v>
      </c>
      <c r="W69" s="2" t="n">
        <v>2</v>
      </c>
      <c r="X69" s="2" t="n">
        <v>4</v>
      </c>
      <c r="Y69" s="2" t="n">
        <v>2</v>
      </c>
      <c r="Z69" s="2" t="n">
        <v>4</v>
      </c>
      <c r="AA69" s="2" t="n">
        <v>2</v>
      </c>
      <c r="AB69" s="2" t="n">
        <v>2</v>
      </c>
      <c r="AC69" s="2" t="n">
        <v>4</v>
      </c>
      <c r="AD69" s="2" t="n">
        <v>2</v>
      </c>
      <c r="AE69" s="2" t="n">
        <v>4</v>
      </c>
      <c r="AF69" s="2" t="n">
        <v>3</v>
      </c>
      <c r="AG69" s="2" t="n">
        <v>4</v>
      </c>
      <c r="AH69" s="2" t="n">
        <v>2</v>
      </c>
      <c r="AI69" s="2" t="n">
        <v>1</v>
      </c>
      <c r="AJ69" s="2" t="n">
        <v>1</v>
      </c>
      <c r="AK69" s="2" t="n">
        <v>2</v>
      </c>
      <c r="AL69" s="2" t="n">
        <v>4</v>
      </c>
      <c r="AM69" s="2" t="n">
        <v>2</v>
      </c>
      <c r="AN69" s="2" t="n">
        <v>2</v>
      </c>
      <c r="AO69" s="2" t="n">
        <v>4</v>
      </c>
      <c r="AP69" s="2" t="n">
        <v>4</v>
      </c>
      <c r="AQ69" s="2" t="n">
        <v>4</v>
      </c>
      <c r="AR69" s="2" t="n">
        <v>4</v>
      </c>
      <c r="AS69" s="2" t="n">
        <v>4</v>
      </c>
      <c r="AT69" s="2" t="n">
        <v>5</v>
      </c>
      <c r="AU69" s="2" t="n">
        <v>4</v>
      </c>
      <c r="AV69" s="2" t="n">
        <v>4</v>
      </c>
      <c r="AW69" s="2" t="n">
        <v>4</v>
      </c>
      <c r="AX69" s="2" t="n">
        <v>3</v>
      </c>
      <c r="AY69" s="2" t="n">
        <v>4</v>
      </c>
      <c r="AZ69" s="2" t="n">
        <v>2</v>
      </c>
      <c r="BA69" s="2" t="s">
        <v>67</v>
      </c>
    </row>
    <row r="70" customFormat="false" ht="15" hidden="false" customHeight="false" outlineLevel="0" collapsed="false">
      <c r="A70" s="2" t="s">
        <v>228</v>
      </c>
      <c r="B70" s="2" t="s">
        <v>129</v>
      </c>
      <c r="C70" s="2" t="s">
        <v>58</v>
      </c>
      <c r="D70" s="2" t="s">
        <v>72</v>
      </c>
      <c r="E70" s="2" t="s">
        <v>73</v>
      </c>
      <c r="F70" s="2" t="s">
        <v>115</v>
      </c>
      <c r="G70" s="2" t="n">
        <v>2</v>
      </c>
      <c r="H70" s="2" t="n">
        <v>2</v>
      </c>
      <c r="I70" s="2" t="n">
        <v>5</v>
      </c>
      <c r="J70" s="2" t="n">
        <v>2</v>
      </c>
      <c r="K70" s="2" t="n">
        <v>2</v>
      </c>
      <c r="L70" s="2" t="n">
        <v>4</v>
      </c>
      <c r="M70" s="2" t="n">
        <v>1</v>
      </c>
      <c r="N70" s="2" t="n">
        <v>5</v>
      </c>
      <c r="O70" s="2" t="n">
        <v>5</v>
      </c>
      <c r="P70" s="2" t="n">
        <v>4</v>
      </c>
      <c r="Q70" s="2" t="n">
        <v>3</v>
      </c>
      <c r="R70" s="2" t="n">
        <v>2</v>
      </c>
      <c r="S70" s="2" t="n">
        <v>4</v>
      </c>
      <c r="T70" s="2" t="n">
        <v>4</v>
      </c>
      <c r="U70" s="2" t="n">
        <v>4</v>
      </c>
      <c r="V70" s="2" t="n">
        <v>5</v>
      </c>
      <c r="W70" s="2" t="n">
        <v>3</v>
      </c>
      <c r="X70" s="2" t="n">
        <v>5</v>
      </c>
      <c r="Y70" s="2" t="n">
        <v>4</v>
      </c>
      <c r="Z70" s="2" t="n">
        <v>1</v>
      </c>
      <c r="AA70" s="2" t="n">
        <v>5</v>
      </c>
      <c r="AB70" s="53" t="n">
        <v>1</v>
      </c>
      <c r="AC70" s="2" t="n">
        <v>4</v>
      </c>
      <c r="AD70" s="2" t="n">
        <v>4</v>
      </c>
      <c r="AE70" s="2" t="n">
        <v>3</v>
      </c>
      <c r="AF70" s="2" t="n">
        <v>2</v>
      </c>
      <c r="AG70" s="2" t="n">
        <v>4</v>
      </c>
      <c r="AH70" s="2" t="n">
        <v>2</v>
      </c>
      <c r="AI70" s="2" t="n">
        <v>2</v>
      </c>
      <c r="AJ70" s="2" t="n">
        <v>4</v>
      </c>
      <c r="AK70" s="2" t="n">
        <v>4</v>
      </c>
      <c r="AL70" s="2" t="n">
        <v>1</v>
      </c>
      <c r="AM70" s="2" t="n">
        <v>3</v>
      </c>
      <c r="AN70" s="2" t="n">
        <v>3</v>
      </c>
      <c r="AO70" s="2" t="n">
        <v>5</v>
      </c>
      <c r="AP70" s="2" t="n">
        <v>5</v>
      </c>
      <c r="AQ70" s="2" t="n">
        <v>1</v>
      </c>
      <c r="AR70" s="2" t="n">
        <v>5</v>
      </c>
      <c r="AS70" s="2" t="n">
        <v>5</v>
      </c>
      <c r="AT70" s="2" t="n">
        <v>5</v>
      </c>
      <c r="AU70" s="2" t="n">
        <v>0</v>
      </c>
      <c r="AV70" s="2" t="n">
        <v>0</v>
      </c>
      <c r="AW70" s="2" t="n">
        <v>2</v>
      </c>
      <c r="AX70" s="2" t="n">
        <v>5</v>
      </c>
      <c r="AY70" s="2" t="n">
        <v>5</v>
      </c>
      <c r="AZ70" s="2" t="n">
        <v>5</v>
      </c>
      <c r="BA70" s="2" t="s">
        <v>67</v>
      </c>
    </row>
    <row r="71" customFormat="false" ht="15" hidden="false" customHeight="false" outlineLevel="0" collapsed="false">
      <c r="A71" s="2" t="s">
        <v>229</v>
      </c>
      <c r="B71" s="2" t="s">
        <v>95</v>
      </c>
      <c r="C71" s="2" t="s">
        <v>71</v>
      </c>
      <c r="D71" s="2" t="s">
        <v>59</v>
      </c>
      <c r="E71" s="2" t="s">
        <v>73</v>
      </c>
      <c r="F71" s="2" t="s">
        <v>87</v>
      </c>
      <c r="G71" s="2" t="n">
        <v>5</v>
      </c>
      <c r="H71" s="2" t="n">
        <v>1</v>
      </c>
      <c r="I71" s="2" t="n">
        <v>1</v>
      </c>
      <c r="J71" s="2" t="n">
        <v>3</v>
      </c>
      <c r="K71" s="2" t="n">
        <v>2</v>
      </c>
      <c r="L71" s="2" t="n">
        <v>2</v>
      </c>
      <c r="M71" s="2" t="n">
        <v>1</v>
      </c>
      <c r="N71" s="2" t="n">
        <v>3</v>
      </c>
      <c r="O71" s="2" t="n">
        <v>5</v>
      </c>
      <c r="P71" s="2" t="n">
        <v>4</v>
      </c>
      <c r="Q71" s="2" t="n">
        <v>2</v>
      </c>
      <c r="R71" s="2" t="n">
        <v>1</v>
      </c>
      <c r="S71" s="2" t="n">
        <v>5</v>
      </c>
      <c r="T71" s="2" t="n">
        <v>4</v>
      </c>
      <c r="U71" s="2" t="n">
        <v>4</v>
      </c>
      <c r="V71" s="2" t="n">
        <v>4</v>
      </c>
      <c r="W71" s="2" t="n">
        <v>3</v>
      </c>
      <c r="X71" s="2" t="n">
        <v>4</v>
      </c>
      <c r="Y71" s="2" t="n">
        <v>1</v>
      </c>
      <c r="Z71" s="2" t="n">
        <v>3</v>
      </c>
      <c r="AA71" s="2" t="n">
        <v>2</v>
      </c>
      <c r="AB71" s="2" t="n">
        <v>2</v>
      </c>
      <c r="AC71" s="2" t="n">
        <v>4</v>
      </c>
      <c r="AD71" s="2" t="n">
        <v>4</v>
      </c>
      <c r="AE71" s="2" t="n">
        <v>2</v>
      </c>
      <c r="AF71" s="2" t="n">
        <v>2</v>
      </c>
      <c r="AG71" s="2" t="n">
        <v>3</v>
      </c>
      <c r="AH71" s="2" t="n">
        <v>1</v>
      </c>
      <c r="AI71" s="2" t="n">
        <v>2</v>
      </c>
      <c r="AJ71" s="2" t="n">
        <v>4</v>
      </c>
      <c r="AK71" s="2" t="n">
        <v>4</v>
      </c>
      <c r="AL71" s="2" t="n">
        <v>4</v>
      </c>
      <c r="AM71" s="2" t="n">
        <v>4</v>
      </c>
      <c r="AN71" s="2" t="n">
        <v>4</v>
      </c>
      <c r="AO71" s="2" t="n">
        <v>4</v>
      </c>
      <c r="AP71" s="2" t="n">
        <v>4</v>
      </c>
      <c r="AQ71" s="2" t="n">
        <v>4</v>
      </c>
      <c r="AR71" s="2" t="n">
        <v>4</v>
      </c>
      <c r="AS71" s="2" t="n">
        <v>4</v>
      </c>
      <c r="AT71" s="2" t="n">
        <v>4</v>
      </c>
      <c r="AU71" s="2" t="n">
        <v>4</v>
      </c>
      <c r="AV71" s="2" t="n">
        <v>2</v>
      </c>
      <c r="AW71" s="2" t="n">
        <v>3</v>
      </c>
      <c r="AX71" s="2" t="n">
        <v>4</v>
      </c>
      <c r="AY71" s="2" t="n">
        <v>4</v>
      </c>
      <c r="AZ71" s="2" t="n">
        <v>3</v>
      </c>
      <c r="BA71" s="2" t="s">
        <v>67</v>
      </c>
    </row>
    <row r="72" customFormat="false" ht="15" hidden="false" customHeight="false" outlineLevel="0" collapsed="false">
      <c r="A72" s="2" t="s">
        <v>230</v>
      </c>
      <c r="B72" s="2" t="s">
        <v>149</v>
      </c>
      <c r="C72" s="2" t="s">
        <v>71</v>
      </c>
      <c r="D72" s="2" t="s">
        <v>59</v>
      </c>
      <c r="E72" s="2" t="s">
        <v>73</v>
      </c>
      <c r="F72" s="2" t="s">
        <v>61</v>
      </c>
      <c r="G72" s="2" t="n">
        <v>5</v>
      </c>
      <c r="H72" s="2" t="n">
        <v>5</v>
      </c>
      <c r="I72" s="2" t="n">
        <v>4</v>
      </c>
      <c r="J72" s="2" t="n">
        <v>4</v>
      </c>
      <c r="K72" s="2" t="n">
        <v>3</v>
      </c>
      <c r="L72" s="2" t="n">
        <v>5</v>
      </c>
      <c r="M72" s="2" t="n">
        <v>2</v>
      </c>
      <c r="N72" s="2" t="n">
        <v>4</v>
      </c>
      <c r="O72" s="2" t="n">
        <v>4</v>
      </c>
      <c r="P72" s="2" t="n">
        <v>5</v>
      </c>
      <c r="Q72" s="2" t="n">
        <v>1</v>
      </c>
      <c r="R72" s="2" t="n">
        <v>2</v>
      </c>
      <c r="S72" s="2" t="n">
        <v>3</v>
      </c>
      <c r="T72" s="2" t="n">
        <v>2</v>
      </c>
      <c r="U72" s="2" t="n">
        <v>4</v>
      </c>
      <c r="V72" s="2" t="n">
        <v>4</v>
      </c>
      <c r="W72" s="2" t="n">
        <v>3</v>
      </c>
      <c r="X72" s="2" t="n">
        <v>3</v>
      </c>
      <c r="Y72" s="2" t="n">
        <v>2</v>
      </c>
      <c r="Z72" s="2" t="n">
        <v>3</v>
      </c>
      <c r="AA72" s="2" t="n">
        <v>4</v>
      </c>
      <c r="AB72" s="2" t="n">
        <v>2</v>
      </c>
      <c r="AC72" s="2" t="n">
        <v>2</v>
      </c>
      <c r="AD72" s="2" t="n">
        <v>5</v>
      </c>
      <c r="AE72" s="2" t="n">
        <v>2</v>
      </c>
      <c r="AF72" s="2" t="n">
        <v>4</v>
      </c>
      <c r="AG72" s="2" t="n">
        <v>4</v>
      </c>
      <c r="AH72" s="2" t="n">
        <v>1</v>
      </c>
      <c r="AI72" s="2" t="n">
        <v>1</v>
      </c>
      <c r="AJ72" s="2" t="n">
        <v>2</v>
      </c>
      <c r="AK72" s="2" t="n">
        <v>2</v>
      </c>
      <c r="AL72" s="2" t="n">
        <v>5</v>
      </c>
      <c r="AM72" s="2" t="n">
        <v>4</v>
      </c>
      <c r="AN72" s="2" t="n">
        <v>4</v>
      </c>
      <c r="AO72" s="2" t="n">
        <v>4</v>
      </c>
      <c r="AP72" s="2" t="n">
        <v>3</v>
      </c>
      <c r="AQ72" s="2" t="n">
        <v>3</v>
      </c>
      <c r="AR72" s="2" t="n">
        <v>2</v>
      </c>
      <c r="AS72" s="2" t="n">
        <v>2</v>
      </c>
      <c r="AT72" s="2" t="n">
        <v>5</v>
      </c>
      <c r="AU72" s="2" t="n">
        <v>4</v>
      </c>
      <c r="AV72" s="2" t="n">
        <v>3</v>
      </c>
      <c r="AW72" s="2" t="n">
        <v>5</v>
      </c>
      <c r="AX72" s="2" t="n">
        <v>5</v>
      </c>
      <c r="AY72" s="2" t="n">
        <v>4</v>
      </c>
      <c r="AZ72" s="2" t="n">
        <v>3</v>
      </c>
      <c r="BA72" s="2" t="s">
        <v>67</v>
      </c>
      <c r="BB72" s="2" t="s">
        <v>231</v>
      </c>
    </row>
    <row r="73"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72"/>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BF1" activeCellId="1" sqref="L:L BF1"/>
    </sheetView>
  </sheetViews>
  <sheetFormatPr defaultColWidth="10.4921875" defaultRowHeight="15" zeroHeight="false" outlineLevelRow="0" outlineLevelCol="0"/>
  <sheetData>
    <row r="1" customFormat="false" ht="15" hidden="false" customHeight="false" outlineLevel="0" collapsed="false">
      <c r="A1" s="0" t="s">
        <v>653</v>
      </c>
      <c r="B1" s="0" t="s">
        <v>654</v>
      </c>
      <c r="C1" s="0" t="s">
        <v>655</v>
      </c>
      <c r="D1" s="0" t="s">
        <v>656</v>
      </c>
      <c r="E1" s="0" t="s">
        <v>657</v>
      </c>
      <c r="F1" s="0" t="s">
        <v>658</v>
      </c>
      <c r="G1" s="0" t="s">
        <v>659</v>
      </c>
      <c r="H1" s="0" t="s">
        <v>660</v>
      </c>
      <c r="I1" s="0" t="s">
        <v>661</v>
      </c>
      <c r="J1" s="0" t="s">
        <v>610</v>
      </c>
      <c r="K1" s="0" t="s">
        <v>662</v>
      </c>
      <c r="L1" s="0" t="s">
        <v>663</v>
      </c>
      <c r="M1" s="0" t="s">
        <v>664</v>
      </c>
      <c r="N1" s="0" t="s">
        <v>665</v>
      </c>
      <c r="O1" s="0" t="s">
        <v>615</v>
      </c>
      <c r="P1" s="0" t="s">
        <v>666</v>
      </c>
      <c r="Q1" s="0" t="s">
        <v>667</v>
      </c>
      <c r="R1" s="0" t="s">
        <v>668</v>
      </c>
      <c r="S1" s="0" t="s">
        <v>669</v>
      </c>
      <c r="T1" s="0" t="s">
        <v>620</v>
      </c>
      <c r="U1" s="0" t="s">
        <v>670</v>
      </c>
      <c r="V1" s="0" t="s">
        <v>671</v>
      </c>
      <c r="W1" s="0" t="s">
        <v>672</v>
      </c>
      <c r="X1" s="0" t="s">
        <v>673</v>
      </c>
      <c r="Y1" s="0" t="s">
        <v>674</v>
      </c>
      <c r="Z1" s="0" t="s">
        <v>675</v>
      </c>
      <c r="AA1" s="0" t="s">
        <v>676</v>
      </c>
      <c r="AB1" s="0" t="s">
        <v>677</v>
      </c>
      <c r="AC1" s="0" t="s">
        <v>678</v>
      </c>
      <c r="AD1" s="0" t="s">
        <v>679</v>
      </c>
      <c r="AE1" s="0" t="s">
        <v>680</v>
      </c>
      <c r="AF1" s="0" t="s">
        <v>681</v>
      </c>
      <c r="AG1" s="0" t="s">
        <v>682</v>
      </c>
      <c r="AH1" s="0" t="s">
        <v>683</v>
      </c>
      <c r="AI1" s="0" t="s">
        <v>684</v>
      </c>
      <c r="AJ1" s="0" t="s">
        <v>685</v>
      </c>
      <c r="AK1" s="0" t="s">
        <v>686</v>
      </c>
      <c r="AL1" s="0" t="s">
        <v>687</v>
      </c>
      <c r="AM1" s="0" t="s">
        <v>688</v>
      </c>
      <c r="AN1" s="0" t="s">
        <v>689</v>
      </c>
      <c r="AO1" s="0" t="s">
        <v>690</v>
      </c>
      <c r="AP1" s="0" t="s">
        <v>691</v>
      </c>
      <c r="AQ1" s="0" t="s">
        <v>692</v>
      </c>
      <c r="AR1" s="0" t="s">
        <v>693</v>
      </c>
      <c r="AS1" s="0" t="s">
        <v>694</v>
      </c>
      <c r="AT1" s="0" t="s">
        <v>695</v>
      </c>
      <c r="AU1" s="0" t="s">
        <v>696</v>
      </c>
      <c r="AV1" s="0" t="s">
        <v>697</v>
      </c>
      <c r="AW1" s="0" t="s">
        <v>698</v>
      </c>
      <c r="AX1" s="0" t="s">
        <v>699</v>
      </c>
      <c r="AY1" s="0" t="s">
        <v>700</v>
      </c>
      <c r="AZ1" s="0" t="s">
        <v>701</v>
      </c>
      <c r="BA1" s="0" t="s">
        <v>702</v>
      </c>
      <c r="BB1" s="0" t="s">
        <v>703</v>
      </c>
      <c r="BC1" s="0" t="s">
        <v>704</v>
      </c>
      <c r="BD1" s="0" t="s">
        <v>705</v>
      </c>
      <c r="BE1" s="0" t="s">
        <v>706</v>
      </c>
      <c r="BF1" s="0" t="s">
        <v>707</v>
      </c>
    </row>
    <row r="2" customFormat="false" ht="15" hidden="false" customHeight="false" outlineLevel="0" collapsed="false">
      <c r="A2" s="2" t="n">
        <v>4</v>
      </c>
      <c r="B2" s="2" t="n">
        <v>4</v>
      </c>
      <c r="C2" s="2" t="n">
        <v>4</v>
      </c>
      <c r="D2" s="2" t="n">
        <v>4</v>
      </c>
      <c r="E2" s="2" t="n">
        <f aca="false">SUM(A2:D2)/4</f>
        <v>4</v>
      </c>
      <c r="F2" s="2" t="n">
        <v>4</v>
      </c>
      <c r="G2" s="2" t="n">
        <v>4</v>
      </c>
      <c r="H2" s="2" t="n">
        <v>3</v>
      </c>
      <c r="I2" s="2" t="n">
        <v>4</v>
      </c>
      <c r="J2" s="2" t="n">
        <f aca="false">SUM(F2:I2)/4</f>
        <v>3.75</v>
      </c>
      <c r="K2" s="2" t="n">
        <v>4</v>
      </c>
      <c r="L2" s="2" t="n">
        <v>3</v>
      </c>
      <c r="M2" s="2" t="n">
        <v>3</v>
      </c>
      <c r="N2" s="2" t="n">
        <v>3</v>
      </c>
      <c r="O2" s="2" t="n">
        <f aca="false">SUM(K2:N2)/4</f>
        <v>3.25</v>
      </c>
      <c r="P2" s="2" t="n">
        <v>4</v>
      </c>
      <c r="Q2" s="2" t="n">
        <v>2</v>
      </c>
      <c r="R2" s="2" t="n">
        <v>4</v>
      </c>
      <c r="S2" s="2" t="n">
        <v>2</v>
      </c>
      <c r="T2" s="2" t="n">
        <f aca="false">SUM(P2:S2)/4</f>
        <v>3</v>
      </c>
      <c r="U2" s="2" t="n">
        <v>4</v>
      </c>
      <c r="V2" s="2" t="n">
        <v>2</v>
      </c>
      <c r="W2" s="2" t="n">
        <f aca="false">SUM(U2:V2)/2</f>
        <v>3</v>
      </c>
      <c r="X2" s="2" t="n">
        <v>2</v>
      </c>
      <c r="Y2" s="2" t="n">
        <v>3</v>
      </c>
      <c r="Z2" s="2" t="n">
        <v>4</v>
      </c>
      <c r="AA2" s="2" t="n">
        <v>4</v>
      </c>
      <c r="AB2" s="2" t="n">
        <f aca="false">SUM(X2:AA2)/4</f>
        <v>3.25</v>
      </c>
      <c r="AC2" s="2" t="n">
        <v>1</v>
      </c>
      <c r="AD2" s="2" t="n">
        <v>4</v>
      </c>
      <c r="AE2" s="2" t="n">
        <v>2</v>
      </c>
      <c r="AF2" s="2" t="n">
        <v>4</v>
      </c>
      <c r="AG2" s="2" t="n">
        <f aca="false">SUM(AC2:AF2)/4</f>
        <v>2.75</v>
      </c>
      <c r="AH2" s="2" t="n">
        <v>2</v>
      </c>
      <c r="AI2" s="2" t="n">
        <v>2</v>
      </c>
      <c r="AJ2" s="2" t="n">
        <v>1</v>
      </c>
      <c r="AK2" s="2" t="n">
        <v>1</v>
      </c>
      <c r="AL2" s="2" t="n">
        <f aca="false">SUM(AH2:AK2)/4</f>
        <v>1.5</v>
      </c>
      <c r="AM2" s="2" t="n">
        <v>4</v>
      </c>
      <c r="AN2" s="2" t="n">
        <v>4</v>
      </c>
      <c r="AO2" s="2" t="n">
        <v>2</v>
      </c>
      <c r="AP2" s="2" t="n">
        <v>4</v>
      </c>
      <c r="AQ2" s="2" t="n">
        <f aca="false">SUM(AM2:AP2)/4</f>
        <v>3.5</v>
      </c>
      <c r="AR2" s="2" t="n">
        <v>4</v>
      </c>
      <c r="AS2" s="2" t="n">
        <v>2</v>
      </c>
      <c r="AT2" s="2" t="n">
        <v>3</v>
      </c>
      <c r="AU2" s="2" t="n">
        <v>4</v>
      </c>
      <c r="AV2" s="2" t="n">
        <f aca="false">SUM(AR2:AU2)/4</f>
        <v>3.25</v>
      </c>
      <c r="AW2" s="2" t="n">
        <v>4</v>
      </c>
      <c r="AX2" s="2" t="n">
        <v>4</v>
      </c>
      <c r="AY2" s="2" t="n">
        <v>3</v>
      </c>
      <c r="AZ2" s="2" t="n">
        <v>4</v>
      </c>
      <c r="BA2" s="2" t="n">
        <f aca="false">SUM(AW2:AZ2)/4</f>
        <v>3.75</v>
      </c>
      <c r="BB2" s="2" t="n">
        <v>4</v>
      </c>
      <c r="BC2" s="2" t="n">
        <v>4</v>
      </c>
      <c r="BD2" s="2" t="n">
        <v>4</v>
      </c>
      <c r="BE2" s="2" t="n">
        <v>4</v>
      </c>
      <c r="BF2" s="0" t="n">
        <f aca="false">SUM(BB2:BE2)/4</f>
        <v>4</v>
      </c>
    </row>
    <row r="3" customFormat="false" ht="15" hidden="false" customHeight="false" outlineLevel="0" collapsed="false">
      <c r="A3" s="2" t="n">
        <v>5</v>
      </c>
      <c r="B3" s="2" t="n">
        <v>2</v>
      </c>
      <c r="C3" s="2" t="n">
        <v>2</v>
      </c>
      <c r="D3" s="2" t="n">
        <v>2</v>
      </c>
      <c r="E3" s="2" t="n">
        <f aca="false">SUM(A3:D3)/4</f>
        <v>2.75</v>
      </c>
      <c r="F3" s="2" t="n">
        <v>4</v>
      </c>
      <c r="G3" s="2" t="n">
        <v>3</v>
      </c>
      <c r="H3" s="2" t="n">
        <v>2</v>
      </c>
      <c r="I3" s="2" t="n">
        <v>5</v>
      </c>
      <c r="J3" s="2" t="n">
        <f aca="false">SUM(F3:I3)/4</f>
        <v>3.5</v>
      </c>
      <c r="K3" s="2" t="n">
        <v>5</v>
      </c>
      <c r="L3" s="2" t="n">
        <v>5</v>
      </c>
      <c r="M3" s="2" t="n">
        <v>5</v>
      </c>
      <c r="N3" s="2" t="n">
        <v>5</v>
      </c>
      <c r="O3" s="2" t="n">
        <f aca="false">SUM(K3:N3)/4</f>
        <v>5</v>
      </c>
      <c r="P3" s="2" t="n">
        <v>5</v>
      </c>
      <c r="Q3" s="2" t="n">
        <v>2</v>
      </c>
      <c r="R3" s="2" t="n">
        <v>3</v>
      </c>
      <c r="S3" s="2" t="n">
        <v>5</v>
      </c>
      <c r="T3" s="2" t="n">
        <f aca="false">SUM(P3:S3)/4</f>
        <v>3.75</v>
      </c>
      <c r="U3" s="2" t="n">
        <v>5</v>
      </c>
      <c r="V3" s="2" t="n">
        <v>5</v>
      </c>
      <c r="W3" s="2" t="n">
        <f aca="false">SUM(U3:V3)/2</f>
        <v>5</v>
      </c>
      <c r="X3" s="2" t="n">
        <v>1</v>
      </c>
      <c r="Y3" s="2" t="n">
        <v>2</v>
      </c>
      <c r="Z3" s="2" t="n">
        <v>1</v>
      </c>
      <c r="AA3" s="2" t="n">
        <v>2</v>
      </c>
      <c r="AB3" s="2" t="n">
        <f aca="false">SUM(X3:AA3)/4</f>
        <v>1.5</v>
      </c>
      <c r="AC3" s="2" t="n">
        <v>4</v>
      </c>
      <c r="AD3" s="2" t="n">
        <v>4</v>
      </c>
      <c r="AE3" s="2" t="n">
        <v>3</v>
      </c>
      <c r="AF3" s="2" t="n">
        <v>2</v>
      </c>
      <c r="AG3" s="2" t="n">
        <f aca="false">SUM(AC3:AF3)/4</f>
        <v>3.25</v>
      </c>
      <c r="AH3" s="2" t="n">
        <v>4</v>
      </c>
      <c r="AI3" s="2" t="n">
        <v>3</v>
      </c>
      <c r="AJ3" s="2" t="n">
        <v>2</v>
      </c>
      <c r="AK3" s="2" t="n">
        <v>1</v>
      </c>
      <c r="AL3" s="2" t="n">
        <f aca="false">SUM(AH3:AK3)/4</f>
        <v>2.5</v>
      </c>
      <c r="AM3" s="2" t="n">
        <v>4</v>
      </c>
      <c r="AN3" s="2" t="n">
        <v>5</v>
      </c>
      <c r="AO3" s="2" t="n">
        <v>4</v>
      </c>
      <c r="AP3" s="2" t="n">
        <v>5</v>
      </c>
      <c r="AQ3" s="2" t="n">
        <f aca="false">SUM(AM3:AP3)/4</f>
        <v>4.5</v>
      </c>
      <c r="AR3" s="2" t="n">
        <v>5</v>
      </c>
      <c r="AS3" s="2" t="n">
        <v>5</v>
      </c>
      <c r="AT3" s="2" t="n">
        <v>5</v>
      </c>
      <c r="AU3" s="2" t="n">
        <v>5</v>
      </c>
      <c r="AV3" s="2" t="n">
        <f aca="false">SUM(AR3:AU3)/4</f>
        <v>5</v>
      </c>
      <c r="AW3" s="2" t="n">
        <v>5</v>
      </c>
      <c r="AX3" s="2" t="n">
        <v>3</v>
      </c>
      <c r="AY3" s="2" t="n">
        <v>5</v>
      </c>
      <c r="AZ3" s="2" t="n">
        <v>5</v>
      </c>
      <c r="BA3" s="2" t="n">
        <f aca="false">SUM(AW3:AZ3)/4</f>
        <v>4.5</v>
      </c>
      <c r="BB3" s="2" t="n">
        <v>2</v>
      </c>
      <c r="BC3" s="2" t="n">
        <v>5</v>
      </c>
      <c r="BD3" s="2" t="n">
        <v>5</v>
      </c>
      <c r="BE3" s="2" t="n">
        <v>5</v>
      </c>
      <c r="BF3" s="0" t="n">
        <f aca="false">SUM(BB3:BE3)/4</f>
        <v>4.25</v>
      </c>
    </row>
    <row r="4" customFormat="false" ht="15" hidden="false" customHeight="false" outlineLevel="0" collapsed="false">
      <c r="A4" s="2" t="n">
        <v>4</v>
      </c>
      <c r="B4" s="2" t="n">
        <v>5</v>
      </c>
      <c r="C4" s="2" t="n">
        <v>4</v>
      </c>
      <c r="D4" s="2" t="n">
        <v>2</v>
      </c>
      <c r="E4" s="2" t="n">
        <f aca="false">SUM(A4:D4)/4</f>
        <v>3.75</v>
      </c>
      <c r="F4" s="2" t="n">
        <v>2</v>
      </c>
      <c r="G4" s="2" t="n">
        <v>4</v>
      </c>
      <c r="H4" s="2" t="n">
        <v>3</v>
      </c>
      <c r="I4" s="2" t="n">
        <v>3</v>
      </c>
      <c r="J4" s="2" t="n">
        <f aca="false">SUM(F4:I4)/4</f>
        <v>3</v>
      </c>
      <c r="K4" s="2" t="n">
        <v>3</v>
      </c>
      <c r="L4" s="2" t="n">
        <v>3</v>
      </c>
      <c r="M4" s="2" t="n">
        <v>2</v>
      </c>
      <c r="N4" s="2" t="n">
        <v>2</v>
      </c>
      <c r="O4" s="2" t="n">
        <f aca="false">SUM(K4:N4)/4</f>
        <v>2.5</v>
      </c>
      <c r="P4" s="2" t="n">
        <v>4</v>
      </c>
      <c r="Q4" s="2" t="n">
        <v>2</v>
      </c>
      <c r="R4" s="2" t="n">
        <v>4</v>
      </c>
      <c r="S4" s="2" t="n">
        <v>4</v>
      </c>
      <c r="T4" s="2" t="n">
        <f aca="false">SUM(P4:S4)/4</f>
        <v>3.5</v>
      </c>
      <c r="U4" s="2" t="n">
        <v>3</v>
      </c>
      <c r="V4" s="2" t="n">
        <v>4</v>
      </c>
      <c r="W4" s="2" t="n">
        <f aca="false">SUM(U4:V4)/2</f>
        <v>3.5</v>
      </c>
      <c r="X4" s="2" t="n">
        <v>3</v>
      </c>
      <c r="Y4" s="2" t="n">
        <v>2</v>
      </c>
      <c r="Z4" s="2" t="n">
        <v>2</v>
      </c>
      <c r="AA4" s="2" t="n">
        <v>3</v>
      </c>
      <c r="AB4" s="2" t="n">
        <f aca="false">SUM(X4:AA4)/4</f>
        <v>2.5</v>
      </c>
      <c r="AC4" s="2" t="n">
        <v>2</v>
      </c>
      <c r="AD4" s="2" t="n">
        <v>2</v>
      </c>
      <c r="AE4" s="2" t="n">
        <v>3</v>
      </c>
      <c r="AF4" s="2" t="n">
        <v>4</v>
      </c>
      <c r="AG4" s="2" t="n">
        <f aca="false">SUM(AC4:AF4)/4</f>
        <v>2.75</v>
      </c>
      <c r="AH4" s="2" t="n">
        <v>3</v>
      </c>
      <c r="AI4" s="2" t="n">
        <v>2</v>
      </c>
      <c r="AJ4" s="2" t="n">
        <v>1</v>
      </c>
      <c r="AK4" s="2" t="n">
        <v>2</v>
      </c>
      <c r="AL4" s="2" t="n">
        <f aca="false">SUM(AH4:AK4)/4</f>
        <v>2</v>
      </c>
      <c r="AM4" s="2" t="n">
        <v>2</v>
      </c>
      <c r="AN4" s="2" t="n">
        <v>3</v>
      </c>
      <c r="AO4" s="2" t="n">
        <v>3</v>
      </c>
      <c r="AP4" s="2" t="n">
        <v>4</v>
      </c>
      <c r="AQ4" s="2" t="n">
        <f aca="false">SUM(AM4:AP4)/4</f>
        <v>3</v>
      </c>
      <c r="AR4" s="2" t="n">
        <v>4</v>
      </c>
      <c r="AS4" s="2" t="n">
        <v>3</v>
      </c>
      <c r="AT4" s="2" t="n">
        <v>2</v>
      </c>
      <c r="AU4" s="2" t="n">
        <v>4</v>
      </c>
      <c r="AV4" s="2" t="n">
        <f aca="false">SUM(AR4:AU4)/4</f>
        <v>3.25</v>
      </c>
      <c r="AW4" s="2" t="n">
        <v>4</v>
      </c>
      <c r="AX4" s="2" t="n">
        <v>4</v>
      </c>
      <c r="AY4" s="2" t="n">
        <v>3</v>
      </c>
      <c r="AZ4" s="2" t="n">
        <v>3</v>
      </c>
      <c r="BA4" s="2" t="n">
        <f aca="false">SUM(AW4:AZ4)/4</f>
        <v>3.5</v>
      </c>
      <c r="BB4" s="2" t="n">
        <v>4</v>
      </c>
      <c r="BC4" s="2" t="n">
        <v>2</v>
      </c>
      <c r="BD4" s="2" t="n">
        <v>3</v>
      </c>
      <c r="BE4" s="2" t="n">
        <v>4</v>
      </c>
      <c r="BF4" s="0" t="n">
        <f aca="false">SUM(BB4:BE4)/4</f>
        <v>3.25</v>
      </c>
    </row>
    <row r="5" customFormat="false" ht="15" hidden="false" customHeight="false" outlineLevel="0" collapsed="false">
      <c r="A5" s="2" t="n">
        <v>4</v>
      </c>
      <c r="B5" s="2" t="n">
        <v>5</v>
      </c>
      <c r="C5" s="2" t="n">
        <v>2</v>
      </c>
      <c r="D5" s="2" t="n">
        <v>5</v>
      </c>
      <c r="E5" s="2" t="n">
        <f aca="false">SUM(A5:D5)/4</f>
        <v>4</v>
      </c>
      <c r="F5" s="2" t="n">
        <v>4</v>
      </c>
      <c r="G5" s="2" t="n">
        <v>5</v>
      </c>
      <c r="H5" s="2" t="n">
        <v>5</v>
      </c>
      <c r="I5" s="2" t="n">
        <v>5</v>
      </c>
      <c r="J5" s="2" t="n">
        <f aca="false">SUM(F5:I5)/4</f>
        <v>4.75</v>
      </c>
      <c r="K5" s="2" t="n">
        <v>5</v>
      </c>
      <c r="L5" s="2" t="n">
        <v>3</v>
      </c>
      <c r="M5" s="2" t="n">
        <v>2</v>
      </c>
      <c r="N5" s="2" t="n">
        <v>2</v>
      </c>
      <c r="O5" s="2" t="n">
        <f aca="false">SUM(K5:N5)/4</f>
        <v>3</v>
      </c>
      <c r="P5" s="2" t="n">
        <v>5</v>
      </c>
      <c r="Q5" s="2" t="n">
        <v>2</v>
      </c>
      <c r="R5" s="2" t="n">
        <v>5</v>
      </c>
      <c r="S5" s="2" t="n">
        <v>5</v>
      </c>
      <c r="T5" s="2" t="n">
        <f aca="false">SUM(P5:S5)/4</f>
        <v>4.25</v>
      </c>
      <c r="U5" s="2" t="n">
        <v>5</v>
      </c>
      <c r="V5" s="2" t="n">
        <v>3</v>
      </c>
      <c r="W5" s="2" t="n">
        <f aca="false">SUM(U5:V5)/2</f>
        <v>4</v>
      </c>
      <c r="X5" s="2" t="n">
        <v>3</v>
      </c>
      <c r="Y5" s="2" t="n">
        <v>1</v>
      </c>
      <c r="Z5" s="2" t="n">
        <v>4</v>
      </c>
      <c r="AA5" s="2" t="n">
        <v>3</v>
      </c>
      <c r="AB5" s="2" t="n">
        <f aca="false">SUM(X5:AA5)/4</f>
        <v>2.75</v>
      </c>
      <c r="AC5" s="2" t="n">
        <v>3</v>
      </c>
      <c r="AD5" s="2" t="n">
        <v>3</v>
      </c>
      <c r="AE5" s="2" t="n">
        <v>2</v>
      </c>
      <c r="AF5" s="2" t="n">
        <v>3</v>
      </c>
      <c r="AG5" s="2" t="n">
        <f aca="false">SUM(AC5:AF5)/4</f>
        <v>2.75</v>
      </c>
      <c r="AH5" s="2" t="n">
        <v>4</v>
      </c>
      <c r="AI5" s="2" t="n">
        <v>1</v>
      </c>
      <c r="AJ5" s="2" t="n">
        <v>1</v>
      </c>
      <c r="AK5" s="2" t="n">
        <v>1</v>
      </c>
      <c r="AL5" s="2" t="n">
        <f aca="false">SUM(AH5:AK5)/4</f>
        <v>1.75</v>
      </c>
      <c r="AM5" s="2" t="n">
        <v>4</v>
      </c>
      <c r="AN5" s="2" t="n">
        <v>5</v>
      </c>
      <c r="AO5" s="2" t="n">
        <v>5</v>
      </c>
      <c r="AP5" s="2" t="n">
        <v>5</v>
      </c>
      <c r="AQ5" s="2" t="n">
        <f aca="false">SUM(AM5:AP5)/4</f>
        <v>4.75</v>
      </c>
      <c r="AR5" s="2" t="n">
        <v>5</v>
      </c>
      <c r="AS5" s="2" t="n">
        <v>3</v>
      </c>
      <c r="AT5" s="2" t="n">
        <v>3</v>
      </c>
      <c r="AU5" s="2" t="n">
        <v>5</v>
      </c>
      <c r="AV5" s="2" t="n">
        <f aca="false">SUM(AR5:AU5)/4</f>
        <v>4</v>
      </c>
      <c r="AW5" s="2" t="n">
        <v>5</v>
      </c>
      <c r="AX5" s="2" t="n">
        <v>5</v>
      </c>
      <c r="AY5" s="2" t="n">
        <v>4</v>
      </c>
      <c r="AZ5" s="2" t="n">
        <v>3</v>
      </c>
      <c r="BA5" s="2" t="n">
        <f aca="false">SUM(AW5:AZ5)/4</f>
        <v>4.25</v>
      </c>
      <c r="BB5" s="2" t="n">
        <v>3</v>
      </c>
      <c r="BC5" s="2" t="n">
        <v>3</v>
      </c>
      <c r="BD5" s="2" t="n">
        <v>5</v>
      </c>
      <c r="BE5" s="2" t="n">
        <v>3</v>
      </c>
      <c r="BF5" s="0" t="n">
        <f aca="false">SUM(BB5:BE5)/4</f>
        <v>3.5</v>
      </c>
    </row>
    <row r="6" customFormat="false" ht="15" hidden="false" customHeight="false" outlineLevel="0" collapsed="false">
      <c r="A6" s="2" t="n">
        <v>3</v>
      </c>
      <c r="B6" s="2" t="n">
        <v>5</v>
      </c>
      <c r="C6" s="2" t="n">
        <v>3</v>
      </c>
      <c r="D6" s="2" t="n">
        <v>2</v>
      </c>
      <c r="E6" s="2" t="n">
        <f aca="false">SUM(A6:D6)/4</f>
        <v>3.25</v>
      </c>
      <c r="F6" s="2" t="n">
        <v>3</v>
      </c>
      <c r="G6" s="2" t="n">
        <v>4</v>
      </c>
      <c r="H6" s="2" t="n">
        <v>2</v>
      </c>
      <c r="I6" s="2" t="n">
        <v>2</v>
      </c>
      <c r="J6" s="2" t="n">
        <f aca="false">SUM(F6:I6)/4</f>
        <v>2.75</v>
      </c>
      <c r="K6" s="2" t="n">
        <v>2</v>
      </c>
      <c r="L6" s="2" t="n">
        <v>2</v>
      </c>
      <c r="M6" s="2" t="n">
        <v>2</v>
      </c>
      <c r="N6" s="2" t="n">
        <v>2</v>
      </c>
      <c r="O6" s="2" t="n">
        <f aca="false">SUM(K6:N6)/4</f>
        <v>2</v>
      </c>
      <c r="P6" s="2" t="n">
        <v>5</v>
      </c>
      <c r="Q6" s="2" t="n">
        <v>3</v>
      </c>
      <c r="R6" s="2" t="n">
        <v>3</v>
      </c>
      <c r="S6" s="2" t="n">
        <v>2</v>
      </c>
      <c r="T6" s="2" t="n">
        <f aca="false">SUM(P6:S6)/4</f>
        <v>3.25</v>
      </c>
      <c r="U6" s="2" t="n">
        <v>5</v>
      </c>
      <c r="V6" s="2" t="n">
        <v>5</v>
      </c>
      <c r="W6" s="2" t="n">
        <f aca="false">SUM(U6:V6)/2</f>
        <v>5</v>
      </c>
      <c r="X6" s="2" t="n">
        <v>3</v>
      </c>
      <c r="Y6" s="2" t="n">
        <v>1</v>
      </c>
      <c r="Z6" s="2" t="n">
        <v>4</v>
      </c>
      <c r="AA6" s="2" t="n">
        <v>3</v>
      </c>
      <c r="AB6" s="2" t="n">
        <f aca="false">SUM(X6:AA6)/4</f>
        <v>2.75</v>
      </c>
      <c r="AC6" s="2" t="n">
        <v>2</v>
      </c>
      <c r="AD6" s="2" t="n">
        <v>2</v>
      </c>
      <c r="AE6" s="2" t="n">
        <v>4</v>
      </c>
      <c r="AF6" s="2" t="n">
        <v>1</v>
      </c>
      <c r="AG6" s="2" t="n">
        <f aca="false">SUM(AC6:AF6)/4</f>
        <v>2.25</v>
      </c>
      <c r="AH6" s="2" t="n">
        <v>4</v>
      </c>
      <c r="AI6" s="2" t="n">
        <v>5</v>
      </c>
      <c r="AJ6" s="2" t="n">
        <v>3</v>
      </c>
      <c r="AK6" s="2" t="n">
        <v>4</v>
      </c>
      <c r="AL6" s="2" t="n">
        <f aca="false">SUM(AH6:AK6)/4</f>
        <v>4</v>
      </c>
      <c r="AM6" s="2" t="n">
        <v>2</v>
      </c>
      <c r="AN6" s="2" t="n">
        <v>2</v>
      </c>
      <c r="AO6" s="2" t="n">
        <v>2</v>
      </c>
      <c r="AP6" s="2" t="n">
        <v>2</v>
      </c>
      <c r="AQ6" s="2" t="n">
        <f aca="false">SUM(AM6:AP6)/4</f>
        <v>2</v>
      </c>
      <c r="AR6" s="2" t="n">
        <v>5</v>
      </c>
      <c r="AS6" s="2" t="n">
        <v>5</v>
      </c>
      <c r="AT6" s="2" t="n">
        <v>2</v>
      </c>
      <c r="AU6" s="2" t="n">
        <v>5</v>
      </c>
      <c r="AV6" s="2" t="n">
        <f aca="false">SUM(AR6:AU6)/4</f>
        <v>4.25</v>
      </c>
      <c r="AW6" s="2" t="n">
        <v>5</v>
      </c>
      <c r="AX6" s="2" t="n">
        <v>2</v>
      </c>
      <c r="AY6" s="2" t="n">
        <v>2</v>
      </c>
      <c r="AZ6" s="2" t="n">
        <v>2</v>
      </c>
      <c r="BA6" s="2" t="n">
        <f aca="false">SUM(AW6:AZ6)/4</f>
        <v>2.75</v>
      </c>
      <c r="BB6" s="2" t="n">
        <v>4</v>
      </c>
      <c r="BC6" s="2" t="n">
        <v>2</v>
      </c>
      <c r="BD6" s="2" t="n">
        <v>5</v>
      </c>
      <c r="BE6" s="2" t="n">
        <v>5</v>
      </c>
      <c r="BF6" s="0" t="n">
        <f aca="false">SUM(BB6:BE6)/4</f>
        <v>4</v>
      </c>
    </row>
    <row r="7" customFormat="false" ht="15" hidden="false" customHeight="false" outlineLevel="0" collapsed="false">
      <c r="A7" s="2" t="n">
        <v>2</v>
      </c>
      <c r="B7" s="2" t="n">
        <v>5</v>
      </c>
      <c r="C7" s="2" t="n">
        <v>2</v>
      </c>
      <c r="D7" s="2" t="n">
        <v>2</v>
      </c>
      <c r="E7" s="2" t="n">
        <f aca="false">SUM(A7:D7)/4</f>
        <v>2.75</v>
      </c>
      <c r="F7" s="2" t="n">
        <v>3</v>
      </c>
      <c r="G7" s="2" t="n">
        <v>3</v>
      </c>
      <c r="H7" s="2" t="n">
        <v>2</v>
      </c>
      <c r="I7" s="2" t="n">
        <v>4</v>
      </c>
      <c r="J7" s="2" t="n">
        <f aca="false">SUM(F7:I7)/4</f>
        <v>3</v>
      </c>
      <c r="K7" s="2" t="n">
        <v>5</v>
      </c>
      <c r="L7" s="2" t="n">
        <v>4</v>
      </c>
      <c r="M7" s="2" t="n">
        <v>3</v>
      </c>
      <c r="N7" s="2" t="n">
        <v>2</v>
      </c>
      <c r="O7" s="2" t="n">
        <f aca="false">SUM(K7:N7)/4</f>
        <v>3.5</v>
      </c>
      <c r="P7" s="2" t="n">
        <v>4</v>
      </c>
      <c r="Q7" s="2" t="n">
        <v>2</v>
      </c>
      <c r="R7" s="2" t="n">
        <v>5</v>
      </c>
      <c r="S7" s="2" t="n">
        <v>5</v>
      </c>
      <c r="T7" s="2" t="n">
        <f aca="false">SUM(P7:S7)/4</f>
        <v>4</v>
      </c>
      <c r="U7" s="2" t="n">
        <v>2</v>
      </c>
      <c r="V7" s="2" t="n">
        <v>5</v>
      </c>
      <c r="W7" s="2" t="n">
        <f aca="false">SUM(U7:V7)/2</f>
        <v>3.5</v>
      </c>
      <c r="X7" s="2" t="n">
        <v>1</v>
      </c>
      <c r="Y7" s="2" t="n">
        <v>2</v>
      </c>
      <c r="Z7" s="2" t="n">
        <v>1</v>
      </c>
      <c r="AA7" s="2" t="n">
        <v>1</v>
      </c>
      <c r="AB7" s="2" t="n">
        <f aca="false">SUM(X7:AA7)/4</f>
        <v>1.25</v>
      </c>
      <c r="AC7" s="2" t="n">
        <v>3</v>
      </c>
      <c r="AD7" s="2" t="n">
        <v>3</v>
      </c>
      <c r="AE7" s="2" t="n">
        <v>2</v>
      </c>
      <c r="AF7" s="2" t="n">
        <v>2</v>
      </c>
      <c r="AG7" s="2" t="n">
        <f aca="false">SUM(AC7:AF7)/4</f>
        <v>2.5</v>
      </c>
      <c r="AH7" s="2" t="n">
        <v>3</v>
      </c>
      <c r="AI7" s="2" t="n">
        <v>3</v>
      </c>
      <c r="AJ7" s="2" t="n">
        <v>2</v>
      </c>
      <c r="AK7" s="2" t="n">
        <v>2</v>
      </c>
      <c r="AL7" s="2" t="n">
        <f aca="false">SUM(AH7:AK7)/4</f>
        <v>2.5</v>
      </c>
      <c r="AM7" s="2" t="n">
        <v>3</v>
      </c>
      <c r="AN7" s="2" t="n">
        <v>5</v>
      </c>
      <c r="AO7" s="2" t="n">
        <v>3</v>
      </c>
      <c r="AP7" s="2" t="n">
        <v>4</v>
      </c>
      <c r="AQ7" s="2" t="n">
        <f aca="false">SUM(AM7:AP7)/4</f>
        <v>3.75</v>
      </c>
      <c r="AR7" s="2" t="n">
        <v>5</v>
      </c>
      <c r="AS7" s="2" t="n">
        <v>5</v>
      </c>
      <c r="AT7" s="2" t="n">
        <v>3</v>
      </c>
      <c r="AU7" s="2" t="n">
        <v>5</v>
      </c>
      <c r="AV7" s="2" t="n">
        <f aca="false">SUM(AR7:AU7)/4</f>
        <v>4.5</v>
      </c>
      <c r="AW7" s="2" t="n">
        <v>5</v>
      </c>
      <c r="AX7" s="2" t="n">
        <v>5</v>
      </c>
      <c r="AY7" s="2" t="n">
        <v>5</v>
      </c>
      <c r="AZ7" s="2" t="n">
        <v>3</v>
      </c>
      <c r="BA7" s="2" t="n">
        <f aca="false">SUM(AW7:AZ7)/4</f>
        <v>4.5</v>
      </c>
      <c r="BB7" s="2" t="n">
        <v>2</v>
      </c>
      <c r="BC7" s="2" t="n">
        <v>4</v>
      </c>
      <c r="BD7" s="2" t="n">
        <v>5</v>
      </c>
      <c r="BE7" s="2" t="n">
        <v>5</v>
      </c>
      <c r="BF7" s="0" t="n">
        <f aca="false">SUM(BB7:BE7)/4</f>
        <v>4</v>
      </c>
    </row>
    <row r="8" customFormat="false" ht="15" hidden="false" customHeight="false" outlineLevel="0" collapsed="false">
      <c r="A8" s="2" t="n">
        <v>0</v>
      </c>
      <c r="B8" s="2" t="n">
        <v>4</v>
      </c>
      <c r="C8" s="2" t="n">
        <v>4</v>
      </c>
      <c r="D8" s="2" t="n">
        <v>0</v>
      </c>
      <c r="E8" s="2" t="n">
        <f aca="false">SUM(A8:D8)/4</f>
        <v>2</v>
      </c>
      <c r="F8" s="2" t="n">
        <v>3</v>
      </c>
      <c r="G8" s="2" t="n">
        <v>3</v>
      </c>
      <c r="H8" s="2" t="n">
        <v>3</v>
      </c>
      <c r="I8" s="2" t="n">
        <v>4</v>
      </c>
      <c r="J8" s="2" t="n">
        <f aca="false">SUM(F8:I8)/4</f>
        <v>3.25</v>
      </c>
      <c r="K8" s="2" t="n">
        <v>5</v>
      </c>
      <c r="L8" s="2" t="n">
        <v>4</v>
      </c>
      <c r="M8" s="2" t="n">
        <v>3</v>
      </c>
      <c r="N8" s="2" t="n">
        <v>0</v>
      </c>
      <c r="O8" s="2" t="n">
        <f aca="false">SUM(K8:N8)/4</f>
        <v>3</v>
      </c>
      <c r="P8" s="2" t="n">
        <v>4</v>
      </c>
      <c r="Q8" s="2" t="n">
        <v>3</v>
      </c>
      <c r="R8" s="2" t="n">
        <v>4</v>
      </c>
      <c r="S8" s="2" t="n">
        <v>4</v>
      </c>
      <c r="T8" s="2" t="n">
        <f aca="false">SUM(P8:S8)/4</f>
        <v>3.75</v>
      </c>
      <c r="U8" s="2" t="n">
        <v>2</v>
      </c>
      <c r="V8" s="2" t="n">
        <v>2</v>
      </c>
      <c r="W8" s="2" t="n">
        <f aca="false">SUM(U8:V8)/2</f>
        <v>2</v>
      </c>
      <c r="X8" s="2" t="n">
        <v>2</v>
      </c>
      <c r="Y8" s="2" t="n">
        <v>3</v>
      </c>
      <c r="Z8" s="2" t="n">
        <v>2</v>
      </c>
      <c r="AA8" s="2" t="n">
        <v>2</v>
      </c>
      <c r="AB8" s="2" t="n">
        <f aca="false">SUM(X8:AA8)/4</f>
        <v>2.25</v>
      </c>
      <c r="AC8" s="2" t="n">
        <v>3</v>
      </c>
      <c r="AD8" s="2" t="n">
        <v>4</v>
      </c>
      <c r="AE8" s="2" t="n">
        <v>4</v>
      </c>
      <c r="AF8" s="2" t="n">
        <v>3</v>
      </c>
      <c r="AG8" s="2" t="n">
        <f aca="false">SUM(AC8:AF8)/4</f>
        <v>3.5</v>
      </c>
      <c r="AH8" s="2" t="n">
        <v>3</v>
      </c>
      <c r="AI8" s="2" t="n">
        <v>2</v>
      </c>
      <c r="AJ8" s="2" t="n">
        <v>2</v>
      </c>
      <c r="AK8" s="2" t="n">
        <v>2</v>
      </c>
      <c r="AL8" s="2" t="n">
        <f aca="false">SUM(AH8:AK8)/4</f>
        <v>2.25</v>
      </c>
      <c r="AM8" s="2" t="n">
        <v>4</v>
      </c>
      <c r="AN8" s="2" t="n">
        <v>4</v>
      </c>
      <c r="AO8" s="2" t="n">
        <v>3</v>
      </c>
      <c r="AP8" s="2" t="n">
        <v>4</v>
      </c>
      <c r="AQ8" s="2" t="n">
        <f aca="false">SUM(AM8:AP8)/4</f>
        <v>3.75</v>
      </c>
      <c r="AR8" s="2" t="n">
        <v>4</v>
      </c>
      <c r="AS8" s="2" t="n">
        <v>4</v>
      </c>
      <c r="AT8" s="2" t="n">
        <v>4</v>
      </c>
      <c r="AU8" s="2" t="n">
        <v>5</v>
      </c>
      <c r="AV8" s="2" t="n">
        <f aca="false">SUM(AR8:AU8)/4</f>
        <v>4.25</v>
      </c>
      <c r="AW8" s="2" t="n">
        <v>5</v>
      </c>
      <c r="AX8" s="2" t="n">
        <v>4</v>
      </c>
      <c r="AY8" s="2" t="n">
        <v>3</v>
      </c>
      <c r="AZ8" s="2" t="n">
        <v>3</v>
      </c>
      <c r="BA8" s="2" t="n">
        <f aca="false">SUM(AW8:AZ8)/4</f>
        <v>3.75</v>
      </c>
      <c r="BB8" s="2" t="n">
        <v>0</v>
      </c>
      <c r="BC8" s="2" t="n">
        <v>3</v>
      </c>
      <c r="BD8" s="2" t="n">
        <v>4</v>
      </c>
      <c r="BE8" s="2" t="n">
        <v>4</v>
      </c>
      <c r="BF8" s="0" t="n">
        <f aca="false">SUM(BB8:BE8)/4</f>
        <v>2.75</v>
      </c>
    </row>
    <row r="9" customFormat="false" ht="15" hidden="false" customHeight="false" outlineLevel="0" collapsed="false">
      <c r="A9" s="2" t="n">
        <v>1</v>
      </c>
      <c r="B9" s="2" t="n">
        <v>2</v>
      </c>
      <c r="C9" s="2" t="n">
        <v>1</v>
      </c>
      <c r="D9" s="2" t="n">
        <v>2</v>
      </c>
      <c r="E9" s="2" t="n">
        <f aca="false">SUM(A9:D9)/4</f>
        <v>1.5</v>
      </c>
      <c r="F9" s="2" t="n">
        <v>1</v>
      </c>
      <c r="G9" s="2" t="n">
        <v>1</v>
      </c>
      <c r="H9" s="2" t="n">
        <v>1</v>
      </c>
      <c r="I9" s="2" t="n">
        <v>4</v>
      </c>
      <c r="J9" s="2" t="n">
        <f aca="false">SUM(F9:I9)/4</f>
        <v>1.75</v>
      </c>
      <c r="K9" s="2" t="n">
        <v>4</v>
      </c>
      <c r="L9" s="2" t="n">
        <v>3</v>
      </c>
      <c r="M9" s="2" t="n">
        <v>4</v>
      </c>
      <c r="N9" s="2" t="n">
        <v>2</v>
      </c>
      <c r="O9" s="2" t="n">
        <f aca="false">SUM(K9:N9)/4</f>
        <v>3.25</v>
      </c>
      <c r="P9" s="2" t="n">
        <v>4</v>
      </c>
      <c r="Q9" s="2" t="n">
        <v>4</v>
      </c>
      <c r="R9" s="2" t="n">
        <v>3</v>
      </c>
      <c r="S9" s="2" t="n">
        <v>5</v>
      </c>
      <c r="T9" s="2" t="n">
        <f aca="false">SUM(P9:S9)/4</f>
        <v>4</v>
      </c>
      <c r="U9" s="2" t="n">
        <v>2</v>
      </c>
      <c r="V9" s="2" t="n">
        <v>5</v>
      </c>
      <c r="W9" s="2" t="n">
        <f aca="false">SUM(U9:V9)/2</f>
        <v>3.5</v>
      </c>
      <c r="X9" s="2" t="n">
        <v>1</v>
      </c>
      <c r="Y9" s="2" t="n">
        <v>1</v>
      </c>
      <c r="Z9" s="2" t="n">
        <v>1</v>
      </c>
      <c r="AA9" s="53" t="n">
        <v>1</v>
      </c>
      <c r="AB9" s="2" t="n">
        <f aca="false">SUM(X9:AA9)/4</f>
        <v>1</v>
      </c>
      <c r="AC9" s="2" t="n">
        <v>1</v>
      </c>
      <c r="AD9" s="2" t="n">
        <v>1</v>
      </c>
      <c r="AE9" s="2" t="n">
        <v>2</v>
      </c>
      <c r="AF9" s="2" t="n">
        <v>1</v>
      </c>
      <c r="AG9" s="2" t="n">
        <f aca="false">SUM(AC9:AF9)/4</f>
        <v>1.25</v>
      </c>
      <c r="AH9" s="2" t="n">
        <v>5</v>
      </c>
      <c r="AI9" s="2" t="n">
        <v>4</v>
      </c>
      <c r="AJ9" s="2" t="n">
        <v>4</v>
      </c>
      <c r="AK9" s="2" t="n">
        <v>3</v>
      </c>
      <c r="AL9" s="2" t="n">
        <f aca="false">SUM(AH9:AK9)/4</f>
        <v>4</v>
      </c>
      <c r="AM9" s="2" t="n">
        <v>0</v>
      </c>
      <c r="AN9" s="2" t="n">
        <v>4</v>
      </c>
      <c r="AO9" s="2" t="n">
        <v>0</v>
      </c>
      <c r="AP9" s="2" t="n">
        <v>0</v>
      </c>
      <c r="AQ9" s="2" t="n">
        <f aca="false">SUM(AM9:AP9)/4</f>
        <v>1</v>
      </c>
      <c r="AR9" s="2" t="n">
        <v>4</v>
      </c>
      <c r="AS9" s="2" t="n">
        <v>4</v>
      </c>
      <c r="AT9" s="2" t="n">
        <v>4</v>
      </c>
      <c r="AU9" s="2" t="n">
        <v>4</v>
      </c>
      <c r="AV9" s="2" t="n">
        <f aca="false">SUM(AR9:AU9)/4</f>
        <v>4</v>
      </c>
      <c r="AW9" s="2" t="n">
        <v>0</v>
      </c>
      <c r="AX9" s="2" t="n">
        <v>4</v>
      </c>
      <c r="AY9" s="2" t="n">
        <v>0</v>
      </c>
      <c r="AZ9" s="2" t="n">
        <v>0</v>
      </c>
      <c r="BA9" s="2" t="n">
        <f aca="false">SUM(AW9:AZ9)/4</f>
        <v>1</v>
      </c>
      <c r="BB9" s="2" t="n">
        <v>3</v>
      </c>
      <c r="BC9" s="2" t="n">
        <v>3</v>
      </c>
      <c r="BD9" s="2" t="n">
        <v>4</v>
      </c>
      <c r="BE9" s="2" t="n">
        <v>5</v>
      </c>
      <c r="BF9" s="0" t="n">
        <f aca="false">SUM(BB9:BE9)/4</f>
        <v>3.75</v>
      </c>
    </row>
    <row r="10" customFormat="false" ht="15" hidden="false" customHeight="false" outlineLevel="0" collapsed="false">
      <c r="A10" s="2" t="n">
        <v>1</v>
      </c>
      <c r="B10" s="2" t="n">
        <v>4</v>
      </c>
      <c r="C10" s="2" t="n">
        <v>1</v>
      </c>
      <c r="D10" s="2" t="n">
        <v>2</v>
      </c>
      <c r="E10" s="2" t="n">
        <f aca="false">SUM(A10:D10)/4</f>
        <v>2</v>
      </c>
      <c r="F10" s="2" t="n">
        <v>1</v>
      </c>
      <c r="G10" s="2" t="n">
        <v>1</v>
      </c>
      <c r="H10" s="2" t="n">
        <v>2</v>
      </c>
      <c r="I10" s="2" t="n">
        <v>5</v>
      </c>
      <c r="J10" s="2" t="n">
        <f aca="false">SUM(F10:I10)/4</f>
        <v>2.25</v>
      </c>
      <c r="K10" s="2" t="n">
        <v>5</v>
      </c>
      <c r="L10" s="2" t="n">
        <v>4</v>
      </c>
      <c r="M10" s="2" t="n">
        <v>1</v>
      </c>
      <c r="N10" s="2" t="n">
        <v>4</v>
      </c>
      <c r="O10" s="2" t="n">
        <f aca="false">SUM(K10:N10)/4</f>
        <v>3.5</v>
      </c>
      <c r="P10" s="2" t="n">
        <v>5</v>
      </c>
      <c r="Q10" s="2" t="n">
        <v>3</v>
      </c>
      <c r="R10" s="2" t="n">
        <v>5</v>
      </c>
      <c r="S10" s="2" t="n">
        <v>5</v>
      </c>
      <c r="T10" s="2" t="n">
        <f aca="false">SUM(P10:S10)/4</f>
        <v>4.5</v>
      </c>
      <c r="U10" s="2" t="n">
        <v>4</v>
      </c>
      <c r="V10" s="2" t="n">
        <v>5</v>
      </c>
      <c r="W10" s="2" t="n">
        <f aca="false">SUM(U10:V10)/2</f>
        <v>4.5</v>
      </c>
      <c r="X10" s="2" t="n">
        <v>1</v>
      </c>
      <c r="Y10" s="2" t="n">
        <v>1</v>
      </c>
      <c r="Z10" s="2" t="n">
        <v>1</v>
      </c>
      <c r="AA10" s="2" t="n">
        <v>3</v>
      </c>
      <c r="AB10" s="2" t="n">
        <f aca="false">SUM(X10:AA10)/4</f>
        <v>1.5</v>
      </c>
      <c r="AC10" s="2" t="n">
        <v>1</v>
      </c>
      <c r="AD10" s="2" t="n">
        <v>1</v>
      </c>
      <c r="AE10" s="2" t="n">
        <v>4</v>
      </c>
      <c r="AF10" s="2" t="n">
        <v>1</v>
      </c>
      <c r="AG10" s="2" t="n">
        <f aca="false">SUM(AC10:AF10)/4</f>
        <v>1.75</v>
      </c>
      <c r="AH10" s="2" t="n">
        <v>5</v>
      </c>
      <c r="AI10" s="2" t="n">
        <v>5</v>
      </c>
      <c r="AJ10" s="2" t="n">
        <v>4</v>
      </c>
      <c r="AK10" s="2" t="n">
        <v>3</v>
      </c>
      <c r="AL10" s="2" t="n">
        <f aca="false">SUM(AH10:AK10)/4</f>
        <v>4.25</v>
      </c>
      <c r="AM10" s="2" t="n">
        <v>3</v>
      </c>
      <c r="AN10" s="2" t="n">
        <v>3</v>
      </c>
      <c r="AO10" s="2" t="n">
        <v>1</v>
      </c>
      <c r="AP10" s="2" t="n">
        <v>1</v>
      </c>
      <c r="AQ10" s="2" t="n">
        <f aca="false">SUM(AM10:AP10)/4</f>
        <v>2</v>
      </c>
      <c r="AR10" s="2" t="n">
        <v>5</v>
      </c>
      <c r="AS10" s="2" t="n">
        <v>4</v>
      </c>
      <c r="AT10" s="2" t="n">
        <v>2</v>
      </c>
      <c r="AU10" s="2" t="n">
        <v>5</v>
      </c>
      <c r="AV10" s="2" t="n">
        <f aca="false">SUM(AR10:AU10)/4</f>
        <v>4</v>
      </c>
      <c r="AW10" s="2" t="n">
        <v>5</v>
      </c>
      <c r="AX10" s="2" t="n">
        <v>2</v>
      </c>
      <c r="AY10" s="2" t="n">
        <v>2</v>
      </c>
      <c r="AZ10" s="2" t="n">
        <v>1</v>
      </c>
      <c r="BA10" s="2" t="n">
        <f aca="false">SUM(AW10:AZ10)/4</f>
        <v>2.5</v>
      </c>
      <c r="BB10" s="2" t="n">
        <v>2</v>
      </c>
      <c r="BC10" s="2" t="n">
        <v>1</v>
      </c>
      <c r="BD10" s="2" t="n">
        <v>5</v>
      </c>
      <c r="BE10" s="2" t="n">
        <v>5</v>
      </c>
      <c r="BF10" s="0" t="n">
        <f aca="false">SUM(BB10:BE10)/4</f>
        <v>3.25</v>
      </c>
    </row>
    <row r="11" customFormat="false" ht="15" hidden="false" customHeight="false" outlineLevel="0" collapsed="false">
      <c r="A11" s="2" t="n">
        <v>3</v>
      </c>
      <c r="B11" s="2" t="n">
        <v>5</v>
      </c>
      <c r="C11" s="2" t="n">
        <v>4</v>
      </c>
      <c r="D11" s="2" t="n">
        <v>4</v>
      </c>
      <c r="E11" s="2" t="n">
        <f aca="false">SUM(A11:D11)/4</f>
        <v>4</v>
      </c>
      <c r="F11" s="2" t="n">
        <v>1</v>
      </c>
      <c r="G11" s="2" t="n">
        <v>1</v>
      </c>
      <c r="H11" s="2" t="n">
        <v>1</v>
      </c>
      <c r="I11" s="2" t="n">
        <v>3</v>
      </c>
      <c r="J11" s="2" t="n">
        <f aca="false">SUM(F11:I11)/4</f>
        <v>1.5</v>
      </c>
      <c r="K11" s="2" t="n">
        <v>5</v>
      </c>
      <c r="L11" s="2" t="n">
        <v>3</v>
      </c>
      <c r="M11" s="2" t="n">
        <v>3</v>
      </c>
      <c r="N11" s="2" t="n">
        <v>3</v>
      </c>
      <c r="O11" s="2" t="n">
        <f aca="false">SUM(K11:N11)/4</f>
        <v>3.5</v>
      </c>
      <c r="P11" s="2" t="n">
        <v>3</v>
      </c>
      <c r="Q11" s="2" t="n">
        <v>3</v>
      </c>
      <c r="R11" s="2" t="n">
        <v>4</v>
      </c>
      <c r="S11" s="2" t="n">
        <v>3</v>
      </c>
      <c r="T11" s="2" t="n">
        <f aca="false">SUM(P11:S11)/4</f>
        <v>3.25</v>
      </c>
      <c r="U11" s="2" t="n">
        <v>5</v>
      </c>
      <c r="V11" s="2" t="n">
        <v>3</v>
      </c>
      <c r="W11" s="2" t="n">
        <f aca="false">SUM(U11:V11)/2</f>
        <v>4</v>
      </c>
      <c r="X11" s="2" t="n">
        <v>1</v>
      </c>
      <c r="Y11" s="2" t="n">
        <v>2</v>
      </c>
      <c r="Z11" s="2" t="n">
        <v>1</v>
      </c>
      <c r="AA11" s="2" t="n">
        <v>2</v>
      </c>
      <c r="AB11" s="2" t="n">
        <f aca="false">SUM(X11:AA11)/4</f>
        <v>1.5</v>
      </c>
      <c r="AC11" s="2" t="n">
        <v>3</v>
      </c>
      <c r="AD11" s="2" t="n">
        <v>3</v>
      </c>
      <c r="AE11" s="2" t="n">
        <v>4</v>
      </c>
      <c r="AF11" s="2" t="n">
        <v>1</v>
      </c>
      <c r="AG11" s="2" t="n">
        <f aca="false">SUM(AC11:AF11)/4</f>
        <v>2.75</v>
      </c>
      <c r="AH11" s="2" t="n">
        <v>4</v>
      </c>
      <c r="AI11" s="2" t="n">
        <v>4</v>
      </c>
      <c r="AJ11" s="2" t="n">
        <v>3</v>
      </c>
      <c r="AK11" s="2" t="n">
        <v>4</v>
      </c>
      <c r="AL11" s="2" t="n">
        <f aca="false">SUM(AH11:AK11)/4</f>
        <v>3.75</v>
      </c>
      <c r="AM11" s="2" t="n">
        <v>4</v>
      </c>
      <c r="AN11" s="2" t="n">
        <v>2</v>
      </c>
      <c r="AO11" s="2" t="n">
        <v>5</v>
      </c>
      <c r="AP11" s="2" t="n">
        <v>5</v>
      </c>
      <c r="AQ11" s="2" t="n">
        <f aca="false">SUM(AM11:AP11)/4</f>
        <v>4</v>
      </c>
      <c r="AR11" s="2" t="n">
        <v>3</v>
      </c>
      <c r="AS11" s="2" t="n">
        <v>4</v>
      </c>
      <c r="AT11" s="2" t="n">
        <v>2</v>
      </c>
      <c r="AU11" s="2" t="n">
        <v>4</v>
      </c>
      <c r="AV11" s="2" t="n">
        <f aca="false">SUM(AR11:AU11)/4</f>
        <v>3.25</v>
      </c>
      <c r="AW11" s="2" t="n">
        <v>4</v>
      </c>
      <c r="AX11" s="2" t="n">
        <v>4</v>
      </c>
      <c r="AY11" s="2" t="n">
        <v>1</v>
      </c>
      <c r="AZ11" s="2" t="n">
        <v>5</v>
      </c>
      <c r="BA11" s="2" t="n">
        <f aca="false">SUM(AW11:AZ11)/4</f>
        <v>3.5</v>
      </c>
      <c r="BB11" s="2" t="n">
        <v>2</v>
      </c>
      <c r="BC11" s="2" t="n">
        <v>2</v>
      </c>
      <c r="BD11" s="2" t="n">
        <v>5</v>
      </c>
      <c r="BE11" s="2" t="n">
        <v>5</v>
      </c>
      <c r="BF11" s="0" t="n">
        <f aca="false">SUM(BB11:BE11)/4</f>
        <v>3.5</v>
      </c>
    </row>
    <row r="12" customFormat="false" ht="15" hidden="false" customHeight="false" outlineLevel="0" collapsed="false">
      <c r="A12" s="2" t="n">
        <v>3</v>
      </c>
      <c r="B12" s="2" t="n">
        <v>4</v>
      </c>
      <c r="C12" s="2" t="n">
        <v>3</v>
      </c>
      <c r="D12" s="2" t="n">
        <v>5</v>
      </c>
      <c r="E12" s="2" t="n">
        <f aca="false">SUM(A12:D12)/4</f>
        <v>3.75</v>
      </c>
      <c r="F12" s="2" t="n">
        <v>4</v>
      </c>
      <c r="G12" s="2" t="n">
        <v>4</v>
      </c>
      <c r="H12" s="2" t="n">
        <v>2</v>
      </c>
      <c r="I12" s="2" t="n">
        <v>4</v>
      </c>
      <c r="J12" s="2" t="n">
        <f aca="false">SUM(F12:I12)/4</f>
        <v>3.5</v>
      </c>
      <c r="K12" s="2" t="n">
        <v>5</v>
      </c>
      <c r="L12" s="2" t="n">
        <v>4</v>
      </c>
      <c r="M12" s="2" t="n">
        <v>5</v>
      </c>
      <c r="N12" s="2" t="n">
        <v>2</v>
      </c>
      <c r="O12" s="2" t="n">
        <f aca="false">SUM(K12:N12)/4</f>
        <v>4</v>
      </c>
      <c r="P12" s="2" t="n">
        <v>4</v>
      </c>
      <c r="Q12" s="2" t="n">
        <v>5</v>
      </c>
      <c r="R12" s="2" t="n">
        <v>5</v>
      </c>
      <c r="S12" s="2" t="n">
        <v>5</v>
      </c>
      <c r="T12" s="2" t="n">
        <f aca="false">SUM(P12:S12)/4</f>
        <v>4.75</v>
      </c>
      <c r="U12" s="2" t="n">
        <v>3</v>
      </c>
      <c r="V12" s="2" t="n">
        <v>2</v>
      </c>
      <c r="W12" s="2" t="n">
        <f aca="false">SUM(U12:V12)/2</f>
        <v>2.5</v>
      </c>
      <c r="X12" s="2" t="n">
        <v>2</v>
      </c>
      <c r="Y12" s="2" t="n">
        <v>2</v>
      </c>
      <c r="Z12" s="2" t="n">
        <v>2</v>
      </c>
      <c r="AA12" s="2" t="n">
        <v>2</v>
      </c>
      <c r="AB12" s="2" t="n">
        <f aca="false">SUM(X12:AA12)/4</f>
        <v>2</v>
      </c>
      <c r="AC12" s="2" t="n">
        <v>4</v>
      </c>
      <c r="AD12" s="2" t="n">
        <v>4</v>
      </c>
      <c r="AE12" s="2" t="n">
        <v>4</v>
      </c>
      <c r="AF12" s="2" t="n">
        <v>2</v>
      </c>
      <c r="AG12" s="2" t="n">
        <f aca="false">SUM(AC12:AF12)/4</f>
        <v>3.5</v>
      </c>
      <c r="AH12" s="2" t="n">
        <v>4</v>
      </c>
      <c r="AI12" s="2" t="n">
        <v>2</v>
      </c>
      <c r="AJ12" s="2" t="n">
        <v>2</v>
      </c>
      <c r="AK12" s="2" t="n">
        <v>2</v>
      </c>
      <c r="AL12" s="2" t="n">
        <f aca="false">SUM(AH12:AK12)/4</f>
        <v>2.5</v>
      </c>
      <c r="AM12" s="2" t="n">
        <v>4</v>
      </c>
      <c r="AN12" s="2" t="n">
        <v>4</v>
      </c>
      <c r="AO12" s="2" t="n">
        <v>4</v>
      </c>
      <c r="AP12" s="2" t="n">
        <v>4</v>
      </c>
      <c r="AQ12" s="2" t="n">
        <f aca="false">SUM(AM12:AP12)/4</f>
        <v>4</v>
      </c>
      <c r="AR12" s="2" t="n">
        <v>4</v>
      </c>
      <c r="AS12" s="2" t="n">
        <v>4</v>
      </c>
      <c r="AT12" s="2" t="n">
        <v>3</v>
      </c>
      <c r="AU12" s="2" t="n">
        <v>5</v>
      </c>
      <c r="AV12" s="2" t="n">
        <f aca="false">SUM(AR12:AU12)/4</f>
        <v>4</v>
      </c>
      <c r="AW12" s="2" t="n">
        <v>5</v>
      </c>
      <c r="AX12" s="2" t="n">
        <v>4</v>
      </c>
      <c r="AY12" s="2" t="n">
        <v>4</v>
      </c>
      <c r="AZ12" s="2" t="n">
        <v>3</v>
      </c>
      <c r="BA12" s="2" t="n">
        <f aca="false">SUM(AW12:AZ12)/4</f>
        <v>4</v>
      </c>
      <c r="BB12" s="2" t="n">
        <v>4</v>
      </c>
      <c r="BC12" s="2" t="n">
        <v>4</v>
      </c>
      <c r="BD12" s="2" t="n">
        <v>4</v>
      </c>
      <c r="BE12" s="2" t="n">
        <v>4</v>
      </c>
      <c r="BF12" s="0" t="n">
        <f aca="false">SUM(BB12:BE12)/4</f>
        <v>4</v>
      </c>
    </row>
    <row r="13" customFormat="false" ht="15" hidden="false" customHeight="false" outlineLevel="0" collapsed="false">
      <c r="A13" s="2" t="n">
        <v>1</v>
      </c>
      <c r="B13" s="2" t="n">
        <v>3</v>
      </c>
      <c r="C13" s="2" t="n">
        <v>2</v>
      </c>
      <c r="D13" s="2" t="n">
        <v>2</v>
      </c>
      <c r="E13" s="2" t="n">
        <f aca="false">SUM(A13:D13)/4</f>
        <v>2</v>
      </c>
      <c r="F13" s="2" t="n">
        <v>3</v>
      </c>
      <c r="G13" s="2" t="n">
        <v>2</v>
      </c>
      <c r="H13" s="2" t="n">
        <v>3</v>
      </c>
      <c r="I13" s="2" t="n">
        <v>4</v>
      </c>
      <c r="J13" s="2" t="n">
        <f aca="false">SUM(F13:I13)/4</f>
        <v>3</v>
      </c>
      <c r="K13" s="2" t="n">
        <v>5</v>
      </c>
      <c r="L13" s="2" t="n">
        <v>4</v>
      </c>
      <c r="M13" s="2" t="n">
        <v>2</v>
      </c>
      <c r="N13" s="2" t="n">
        <v>2</v>
      </c>
      <c r="O13" s="2" t="n">
        <f aca="false">SUM(K13:N13)/4</f>
        <v>3.25</v>
      </c>
      <c r="P13" s="2" t="n">
        <v>3</v>
      </c>
      <c r="Q13" s="2" t="n">
        <v>3</v>
      </c>
      <c r="R13" s="2" t="n">
        <v>3</v>
      </c>
      <c r="S13" s="2" t="n">
        <v>4</v>
      </c>
      <c r="T13" s="2" t="n">
        <f aca="false">SUM(P13:S13)/4</f>
        <v>3.25</v>
      </c>
      <c r="U13" s="2" t="n">
        <v>5</v>
      </c>
      <c r="V13" s="2" t="n">
        <v>5</v>
      </c>
      <c r="W13" s="2" t="n">
        <f aca="false">SUM(U13:V13)/2</f>
        <v>5</v>
      </c>
      <c r="X13" s="2" t="n">
        <v>1</v>
      </c>
      <c r="Y13" s="2" t="n">
        <v>3</v>
      </c>
      <c r="Z13" s="2" t="n">
        <v>2</v>
      </c>
      <c r="AA13" s="2" t="n">
        <v>2</v>
      </c>
      <c r="AB13" s="2" t="n">
        <f aca="false">SUM(X13:AA13)/4</f>
        <v>2</v>
      </c>
      <c r="AC13" s="2" t="n">
        <v>3</v>
      </c>
      <c r="AD13" s="2" t="n">
        <v>2</v>
      </c>
      <c r="AE13" s="2" t="n">
        <v>4</v>
      </c>
      <c r="AF13" s="2" t="n">
        <v>2</v>
      </c>
      <c r="AG13" s="2" t="n">
        <f aca="false">SUM(AC13:AF13)/4</f>
        <v>2.75</v>
      </c>
      <c r="AH13" s="2" t="n">
        <v>4</v>
      </c>
      <c r="AI13" s="2" t="n">
        <v>3</v>
      </c>
      <c r="AJ13" s="2" t="n">
        <v>3</v>
      </c>
      <c r="AK13" s="2" t="n">
        <v>2</v>
      </c>
      <c r="AL13" s="2" t="n">
        <f aca="false">SUM(AH13:AK13)/4</f>
        <v>3</v>
      </c>
      <c r="AM13" s="2" t="n">
        <v>2</v>
      </c>
      <c r="AN13" s="2" t="n">
        <v>4</v>
      </c>
      <c r="AO13" s="2" t="n">
        <v>2</v>
      </c>
      <c r="AP13" s="2" t="n">
        <v>0</v>
      </c>
      <c r="AQ13" s="2" t="n">
        <f aca="false">SUM(AM13:AP13)/4</f>
        <v>2</v>
      </c>
      <c r="AR13" s="2" t="n">
        <v>4</v>
      </c>
      <c r="AS13" s="2" t="n">
        <v>0</v>
      </c>
      <c r="AT13" s="2" t="n">
        <v>5</v>
      </c>
      <c r="AU13" s="2" t="n">
        <v>5</v>
      </c>
      <c r="AV13" s="2" t="n">
        <f aca="false">SUM(AR13:AU13)/4</f>
        <v>3.5</v>
      </c>
      <c r="AW13" s="2" t="n">
        <v>4</v>
      </c>
      <c r="AX13" s="2" t="n">
        <v>5</v>
      </c>
      <c r="AY13" s="2" t="n">
        <v>4</v>
      </c>
      <c r="AZ13" s="2" t="n">
        <v>1</v>
      </c>
      <c r="BA13" s="2" t="n">
        <f aca="false">SUM(AW13:AZ13)/4</f>
        <v>3.5</v>
      </c>
      <c r="BB13" s="2" t="n">
        <v>0</v>
      </c>
      <c r="BC13" s="2" t="n">
        <v>0</v>
      </c>
      <c r="BD13" s="2" t="n">
        <v>5</v>
      </c>
      <c r="BE13" s="2" t="n">
        <v>4</v>
      </c>
      <c r="BF13" s="0" t="n">
        <f aca="false">SUM(BB13:BE13)/4</f>
        <v>2.25</v>
      </c>
    </row>
    <row r="14" customFormat="false" ht="15" hidden="false" customHeight="false" outlineLevel="0" collapsed="false">
      <c r="A14" s="2" t="n">
        <v>1</v>
      </c>
      <c r="B14" s="2" t="n">
        <v>2</v>
      </c>
      <c r="C14" s="2" t="n">
        <v>2</v>
      </c>
      <c r="D14" s="2" t="n">
        <v>2</v>
      </c>
      <c r="E14" s="2" t="n">
        <f aca="false">SUM(A14:D14)/4</f>
        <v>1.75</v>
      </c>
      <c r="F14" s="2" t="n">
        <v>1</v>
      </c>
      <c r="G14" s="2" t="n">
        <v>1</v>
      </c>
      <c r="H14" s="2" t="n">
        <v>1</v>
      </c>
      <c r="I14" s="2" t="n">
        <v>5</v>
      </c>
      <c r="J14" s="2" t="n">
        <f aca="false">SUM(F14:I14)/4</f>
        <v>2</v>
      </c>
      <c r="K14" s="2" t="n">
        <v>5</v>
      </c>
      <c r="L14" s="2" t="n">
        <v>4</v>
      </c>
      <c r="M14" s="2" t="n">
        <v>4</v>
      </c>
      <c r="N14" s="2" t="n">
        <v>4</v>
      </c>
      <c r="O14" s="2" t="n">
        <f aca="false">SUM(K14:N14)/4</f>
        <v>4.25</v>
      </c>
      <c r="P14" s="2" t="n">
        <v>4</v>
      </c>
      <c r="Q14" s="2" t="n">
        <v>4</v>
      </c>
      <c r="R14" s="2" t="n">
        <v>5</v>
      </c>
      <c r="S14" s="2" t="n">
        <v>5</v>
      </c>
      <c r="T14" s="2" t="n">
        <f aca="false">SUM(P14:S14)/4</f>
        <v>4.5</v>
      </c>
      <c r="U14" s="2" t="n">
        <v>5</v>
      </c>
      <c r="V14" s="2" t="n">
        <v>5</v>
      </c>
      <c r="W14" s="2" t="n">
        <f aca="false">SUM(U14:V14)/2</f>
        <v>5</v>
      </c>
      <c r="X14" s="2" t="n">
        <v>1</v>
      </c>
      <c r="Y14" s="2" t="n">
        <v>1</v>
      </c>
      <c r="Z14" s="2" t="n">
        <v>1</v>
      </c>
      <c r="AA14" s="53" t="n">
        <v>1</v>
      </c>
      <c r="AB14" s="2" t="n">
        <f aca="false">SUM(X14:AA14)/4</f>
        <v>1</v>
      </c>
      <c r="AC14" s="2" t="n">
        <v>4</v>
      </c>
      <c r="AD14" s="2" t="n">
        <v>2</v>
      </c>
      <c r="AE14" s="2" t="n">
        <v>4</v>
      </c>
      <c r="AF14" s="2" t="n">
        <v>1</v>
      </c>
      <c r="AG14" s="2" t="n">
        <f aca="false">SUM(AC14:AF14)/4</f>
        <v>2.75</v>
      </c>
      <c r="AH14" s="2" t="n">
        <v>5</v>
      </c>
      <c r="AI14" s="2" t="n">
        <v>3</v>
      </c>
      <c r="AJ14" s="2" t="n">
        <v>4</v>
      </c>
      <c r="AK14" s="2" t="n">
        <v>4</v>
      </c>
      <c r="AL14" s="2" t="n">
        <f aca="false">SUM(AH14:AK14)/4</f>
        <v>4</v>
      </c>
      <c r="AM14" s="2" t="n">
        <v>4</v>
      </c>
      <c r="AN14" s="2" t="n">
        <v>4</v>
      </c>
      <c r="AO14" s="2" t="n">
        <v>4</v>
      </c>
      <c r="AP14" s="2" t="n">
        <v>4</v>
      </c>
      <c r="AQ14" s="2" t="n">
        <f aca="false">SUM(AM14:AP14)/4</f>
        <v>4</v>
      </c>
      <c r="AR14" s="2" t="n">
        <v>5</v>
      </c>
      <c r="AS14" s="2" t="n">
        <v>4</v>
      </c>
      <c r="AT14" s="2" t="n">
        <v>4</v>
      </c>
      <c r="AU14" s="2" t="n">
        <v>5</v>
      </c>
      <c r="AV14" s="2" t="n">
        <f aca="false">SUM(AR14:AU14)/4</f>
        <v>4.5</v>
      </c>
      <c r="AW14" s="2" t="n">
        <v>5</v>
      </c>
      <c r="AX14" s="2" t="n">
        <v>5</v>
      </c>
      <c r="AY14" s="2" t="n">
        <v>4</v>
      </c>
      <c r="AZ14" s="2" t="n">
        <v>5</v>
      </c>
      <c r="BA14" s="2" t="n">
        <f aca="false">SUM(AW14:AZ14)/4</f>
        <v>4.75</v>
      </c>
      <c r="BB14" s="2" t="n">
        <v>2</v>
      </c>
      <c r="BC14" s="2" t="n">
        <v>2</v>
      </c>
      <c r="BD14" s="2" t="n">
        <v>5</v>
      </c>
      <c r="BE14" s="2" t="n">
        <v>5</v>
      </c>
      <c r="BF14" s="0" t="n">
        <f aca="false">SUM(BB14:BE14)/4</f>
        <v>3.5</v>
      </c>
    </row>
    <row r="15" customFormat="false" ht="15" hidden="false" customHeight="false" outlineLevel="0" collapsed="false">
      <c r="A15" s="2" t="n">
        <v>2</v>
      </c>
      <c r="B15" s="2" t="n">
        <v>1</v>
      </c>
      <c r="C15" s="2" t="n">
        <v>4</v>
      </c>
      <c r="D15" s="2" t="n">
        <v>2</v>
      </c>
      <c r="E15" s="2" t="n">
        <f aca="false">SUM(A15:D15)/4</f>
        <v>2.25</v>
      </c>
      <c r="F15" s="2" t="n">
        <v>2</v>
      </c>
      <c r="G15" s="2" t="n">
        <v>2</v>
      </c>
      <c r="H15" s="2" t="n">
        <v>3</v>
      </c>
      <c r="I15" s="2" t="n">
        <v>3</v>
      </c>
      <c r="J15" s="2" t="n">
        <f aca="false">SUM(F15:I15)/4</f>
        <v>2.5</v>
      </c>
      <c r="K15" s="2" t="n">
        <v>3</v>
      </c>
      <c r="L15" s="2" t="n">
        <v>4</v>
      </c>
      <c r="M15" s="2" t="n">
        <v>3</v>
      </c>
      <c r="N15" s="2" t="n">
        <v>1</v>
      </c>
      <c r="O15" s="2" t="n">
        <f aca="false">SUM(K15:N15)/4</f>
        <v>2.75</v>
      </c>
      <c r="P15" s="2" t="n">
        <v>3</v>
      </c>
      <c r="Q15" s="2" t="n">
        <v>2</v>
      </c>
      <c r="R15" s="2" t="n">
        <v>0</v>
      </c>
      <c r="S15" s="2" t="n">
        <v>3</v>
      </c>
      <c r="T15" s="2" t="n">
        <f aca="false">SUM(P15:S15)/4</f>
        <v>2</v>
      </c>
      <c r="U15" s="2" t="n">
        <v>5</v>
      </c>
      <c r="V15" s="2" t="n">
        <v>4</v>
      </c>
      <c r="W15" s="2" t="n">
        <f aca="false">SUM(U15:V15)/2</f>
        <v>4.5</v>
      </c>
      <c r="X15" s="2" t="n">
        <v>1</v>
      </c>
      <c r="Y15" s="2" t="n">
        <v>2</v>
      </c>
      <c r="Z15" s="2" t="n">
        <v>1</v>
      </c>
      <c r="AA15" s="53" t="n">
        <v>1</v>
      </c>
      <c r="AB15" s="2" t="n">
        <f aca="false">SUM(X15:AA15)/4</f>
        <v>1.25</v>
      </c>
      <c r="AC15" s="2" t="n">
        <v>3</v>
      </c>
      <c r="AD15" s="2" t="n">
        <v>3</v>
      </c>
      <c r="AE15" s="2" t="n">
        <v>3</v>
      </c>
      <c r="AF15" s="2" t="n">
        <v>1</v>
      </c>
      <c r="AG15" s="2" t="n">
        <f aca="false">SUM(AC15:AF15)/4</f>
        <v>2.5</v>
      </c>
      <c r="AH15" s="2" t="n">
        <v>4</v>
      </c>
      <c r="AI15" s="2" t="n">
        <v>4</v>
      </c>
      <c r="AJ15" s="2" t="n">
        <v>4</v>
      </c>
      <c r="AK15" s="2" t="n">
        <v>4</v>
      </c>
      <c r="AL15" s="2" t="n">
        <f aca="false">SUM(AH15:AK15)/4</f>
        <v>4</v>
      </c>
      <c r="AM15" s="2" t="n">
        <v>4</v>
      </c>
      <c r="AN15" s="2" t="n">
        <v>3</v>
      </c>
      <c r="AO15" s="2" t="n">
        <v>4</v>
      </c>
      <c r="AP15" s="2" t="n">
        <v>4</v>
      </c>
      <c r="AQ15" s="2" t="n">
        <f aca="false">SUM(AM15:AP15)/4</f>
        <v>3.75</v>
      </c>
      <c r="AR15" s="2" t="n">
        <v>4</v>
      </c>
      <c r="AS15" s="2" t="n">
        <v>5</v>
      </c>
      <c r="AT15" s="2" t="n">
        <v>4</v>
      </c>
      <c r="AU15" s="2" t="n">
        <v>4</v>
      </c>
      <c r="AV15" s="2" t="n">
        <f aca="false">SUM(AR15:AU15)/4</f>
        <v>4.25</v>
      </c>
      <c r="AW15" s="2" t="n">
        <v>4</v>
      </c>
      <c r="AX15" s="2" t="n">
        <v>4</v>
      </c>
      <c r="AY15" s="2" t="n">
        <v>2</v>
      </c>
      <c r="AZ15" s="2" t="n">
        <v>3</v>
      </c>
      <c r="BA15" s="2" t="n">
        <f aca="false">SUM(AW15:AZ15)/4</f>
        <v>3.25</v>
      </c>
      <c r="BB15" s="2" t="n">
        <v>4</v>
      </c>
      <c r="BC15" s="2" t="n">
        <v>4</v>
      </c>
      <c r="BD15" s="2" t="n">
        <v>5</v>
      </c>
      <c r="BE15" s="2" t="n">
        <v>5</v>
      </c>
      <c r="BF15" s="0" t="n">
        <f aca="false">SUM(BB15:BE15)/4</f>
        <v>4.5</v>
      </c>
    </row>
    <row r="16" customFormat="false" ht="15" hidden="false" customHeight="false" outlineLevel="0" collapsed="false">
      <c r="A16" s="2" t="n">
        <v>4</v>
      </c>
      <c r="B16" s="2" t="n">
        <v>3</v>
      </c>
      <c r="C16" s="2" t="n">
        <v>2</v>
      </c>
      <c r="D16" s="2" t="n">
        <v>2</v>
      </c>
      <c r="E16" s="2" t="n">
        <f aca="false">SUM(A16:D16)/4</f>
        <v>2.75</v>
      </c>
      <c r="F16" s="2" t="n">
        <v>4</v>
      </c>
      <c r="G16" s="2" t="n">
        <v>4</v>
      </c>
      <c r="H16" s="2" t="n">
        <v>4</v>
      </c>
      <c r="I16" s="2" t="n">
        <v>4</v>
      </c>
      <c r="J16" s="2" t="n">
        <f aca="false">SUM(F16:I16)/4</f>
        <v>4</v>
      </c>
      <c r="K16" s="2" t="n">
        <v>4</v>
      </c>
      <c r="L16" s="2" t="n">
        <v>3</v>
      </c>
      <c r="M16" s="2" t="n">
        <v>2</v>
      </c>
      <c r="N16" s="2" t="n">
        <v>4</v>
      </c>
      <c r="O16" s="2" t="n">
        <f aca="false">SUM(K16:N16)/4</f>
        <v>3.25</v>
      </c>
      <c r="P16" s="2" t="n">
        <v>4</v>
      </c>
      <c r="Q16" s="2" t="n">
        <v>2</v>
      </c>
      <c r="R16" s="2" t="n">
        <v>4</v>
      </c>
      <c r="S16" s="2" t="n">
        <v>3</v>
      </c>
      <c r="T16" s="2" t="n">
        <f aca="false">SUM(P16:S16)/4</f>
        <v>3.25</v>
      </c>
      <c r="U16" s="2" t="n">
        <v>2</v>
      </c>
      <c r="V16" s="2" t="n">
        <v>3</v>
      </c>
      <c r="W16" s="2" t="n">
        <f aca="false">SUM(U16:V16)/2</f>
        <v>2.5</v>
      </c>
      <c r="X16" s="2" t="n">
        <v>1</v>
      </c>
      <c r="Y16" s="2" t="n">
        <v>2</v>
      </c>
      <c r="Z16" s="2" t="n">
        <v>2</v>
      </c>
      <c r="AA16" s="2" t="n">
        <v>3</v>
      </c>
      <c r="AB16" s="2" t="n">
        <f aca="false">SUM(X16:AA16)/4</f>
        <v>2</v>
      </c>
      <c r="AC16" s="2" t="n">
        <v>3</v>
      </c>
      <c r="AD16" s="2" t="n">
        <v>5</v>
      </c>
      <c r="AE16" s="2" t="n">
        <v>1</v>
      </c>
      <c r="AF16" s="2" t="n">
        <v>2</v>
      </c>
      <c r="AG16" s="2" t="n">
        <f aca="false">SUM(AC16:AF16)/4</f>
        <v>2.75</v>
      </c>
      <c r="AH16" s="2" t="n">
        <v>3</v>
      </c>
      <c r="AI16" s="2" t="n">
        <v>1</v>
      </c>
      <c r="AJ16" s="2" t="n">
        <v>1</v>
      </c>
      <c r="AK16" s="2" t="n">
        <v>1</v>
      </c>
      <c r="AL16" s="2" t="n">
        <f aca="false">SUM(AH16:AK16)/4</f>
        <v>1.5</v>
      </c>
      <c r="AM16" s="2" t="n">
        <v>2</v>
      </c>
      <c r="AN16" s="2" t="n">
        <v>4</v>
      </c>
      <c r="AO16" s="2" t="n">
        <v>3</v>
      </c>
      <c r="AP16" s="2" t="n">
        <v>3</v>
      </c>
      <c r="AQ16" s="2" t="n">
        <f aca="false">SUM(AM16:AP16)/4</f>
        <v>3</v>
      </c>
      <c r="AR16" s="2" t="n">
        <v>4</v>
      </c>
      <c r="AS16" s="2" t="n">
        <v>3</v>
      </c>
      <c r="AT16" s="2" t="n">
        <v>2</v>
      </c>
      <c r="AU16" s="2" t="n">
        <v>4</v>
      </c>
      <c r="AV16" s="2" t="n">
        <f aca="false">SUM(AR16:AU16)/4</f>
        <v>3.25</v>
      </c>
      <c r="AW16" s="2" t="n">
        <v>4</v>
      </c>
      <c r="AX16" s="2" t="n">
        <v>4</v>
      </c>
      <c r="AY16" s="2" t="n">
        <v>4</v>
      </c>
      <c r="AZ16" s="2" t="n">
        <v>2</v>
      </c>
      <c r="BA16" s="2" t="n">
        <f aca="false">SUM(AW16:AZ16)/4</f>
        <v>3.5</v>
      </c>
      <c r="BB16" s="2" t="n">
        <v>4</v>
      </c>
      <c r="BC16" s="2" t="n">
        <v>4</v>
      </c>
      <c r="BD16" s="2" t="n">
        <v>4</v>
      </c>
      <c r="BE16" s="2" t="n">
        <v>4</v>
      </c>
      <c r="BF16" s="0" t="n">
        <f aca="false">SUM(BB16:BE16)/4</f>
        <v>4</v>
      </c>
    </row>
    <row r="17" customFormat="false" ht="15" hidden="false" customHeight="false" outlineLevel="0" collapsed="false">
      <c r="A17" s="2" t="n">
        <v>1</v>
      </c>
      <c r="B17" s="2" t="n">
        <v>2</v>
      </c>
      <c r="C17" s="2" t="n">
        <v>1</v>
      </c>
      <c r="D17" s="2" t="n">
        <v>1</v>
      </c>
      <c r="E17" s="2" t="n">
        <f aca="false">SUM(A17:D17)/4</f>
        <v>1.25</v>
      </c>
      <c r="F17" s="2" t="n">
        <v>1</v>
      </c>
      <c r="G17" s="2" t="n">
        <v>1</v>
      </c>
      <c r="H17" s="2" t="n">
        <v>2</v>
      </c>
      <c r="I17" s="2" t="n">
        <v>4</v>
      </c>
      <c r="J17" s="2" t="n">
        <f aca="false">SUM(F17:I17)/4</f>
        <v>2</v>
      </c>
      <c r="K17" s="2" t="n">
        <v>2</v>
      </c>
      <c r="L17" s="2" t="n">
        <v>5</v>
      </c>
      <c r="M17" s="2" t="n">
        <v>4</v>
      </c>
      <c r="N17" s="2" t="n">
        <v>3</v>
      </c>
      <c r="O17" s="2" t="n">
        <f aca="false">SUM(K17:N17)/4</f>
        <v>3.5</v>
      </c>
      <c r="P17" s="2" t="n">
        <v>4</v>
      </c>
      <c r="Q17" s="2" t="n">
        <v>4</v>
      </c>
      <c r="R17" s="2" t="n">
        <v>4</v>
      </c>
      <c r="S17" s="2" t="n">
        <v>5</v>
      </c>
      <c r="T17" s="2" t="n">
        <f aca="false">SUM(P17:S17)/4</f>
        <v>4.25</v>
      </c>
      <c r="U17" s="2" t="n">
        <v>3</v>
      </c>
      <c r="V17" s="2" t="n">
        <v>5</v>
      </c>
      <c r="W17" s="2" t="n">
        <f aca="false">SUM(U17:V17)/2</f>
        <v>4</v>
      </c>
      <c r="X17" s="2" t="n">
        <v>1</v>
      </c>
      <c r="Y17" s="2" t="n">
        <v>1</v>
      </c>
      <c r="Z17" s="2" t="n">
        <v>1</v>
      </c>
      <c r="AA17" s="53" t="n">
        <v>1</v>
      </c>
      <c r="AB17" s="2" t="n">
        <f aca="false">SUM(X17:AA17)/4</f>
        <v>1</v>
      </c>
      <c r="AC17" s="2" t="n">
        <v>2</v>
      </c>
      <c r="AD17" s="2" t="n">
        <v>3</v>
      </c>
      <c r="AE17" s="2" t="n">
        <v>2</v>
      </c>
      <c r="AF17" s="2" t="n">
        <v>1</v>
      </c>
      <c r="AG17" s="2" t="n">
        <f aca="false">SUM(AC17:AF17)/4</f>
        <v>2</v>
      </c>
      <c r="AH17" s="2" t="n">
        <v>5</v>
      </c>
      <c r="AI17" s="2" t="n">
        <v>4</v>
      </c>
      <c r="AJ17" s="2" t="n">
        <v>4</v>
      </c>
      <c r="AK17" s="2" t="n">
        <v>4</v>
      </c>
      <c r="AL17" s="2" t="n">
        <f aca="false">SUM(AH17:AK17)/4</f>
        <v>4.25</v>
      </c>
      <c r="AM17" s="2" t="n">
        <v>2</v>
      </c>
      <c r="AN17" s="2" t="n">
        <v>4</v>
      </c>
      <c r="AO17" s="2" t="n">
        <v>5</v>
      </c>
      <c r="AP17" s="2" t="n">
        <v>5</v>
      </c>
      <c r="AQ17" s="2" t="n">
        <f aca="false">SUM(AM17:AP17)/4</f>
        <v>4</v>
      </c>
      <c r="AR17" s="2" t="n">
        <v>5</v>
      </c>
      <c r="AS17" s="2" t="n">
        <v>5</v>
      </c>
      <c r="AT17" s="2" t="n">
        <v>4</v>
      </c>
      <c r="AU17" s="2" t="n">
        <v>4</v>
      </c>
      <c r="AV17" s="2" t="n">
        <f aca="false">SUM(AR17:AU17)/4</f>
        <v>4.5</v>
      </c>
      <c r="AW17" s="2" t="n">
        <v>5</v>
      </c>
      <c r="AX17" s="2" t="n">
        <v>5</v>
      </c>
      <c r="AY17" s="2" t="n">
        <v>2</v>
      </c>
      <c r="AZ17" s="2" t="n">
        <v>3</v>
      </c>
      <c r="BA17" s="2" t="n">
        <f aca="false">SUM(AW17:AZ17)/4</f>
        <v>3.75</v>
      </c>
      <c r="BB17" s="2" t="n">
        <v>3</v>
      </c>
      <c r="BC17" s="2" t="n">
        <v>2</v>
      </c>
      <c r="BD17" s="2" t="n">
        <v>5</v>
      </c>
      <c r="BE17" s="2" t="n">
        <v>5</v>
      </c>
      <c r="BF17" s="0" t="n">
        <f aca="false">SUM(BB17:BE17)/4</f>
        <v>3.75</v>
      </c>
    </row>
    <row r="18" customFormat="false" ht="15" hidden="false" customHeight="false" outlineLevel="0" collapsed="false">
      <c r="A18" s="2" t="n">
        <v>1</v>
      </c>
      <c r="B18" s="2" t="n">
        <v>4</v>
      </c>
      <c r="C18" s="2" t="n">
        <v>1</v>
      </c>
      <c r="D18" s="2" t="n">
        <v>1</v>
      </c>
      <c r="E18" s="2" t="n">
        <f aca="false">SUM(A18:D18)/4</f>
        <v>1.75</v>
      </c>
      <c r="F18" s="2" t="n">
        <v>2</v>
      </c>
      <c r="G18" s="2" t="n">
        <v>1</v>
      </c>
      <c r="H18" s="2" t="n">
        <v>1</v>
      </c>
      <c r="I18" s="2" t="n">
        <v>4</v>
      </c>
      <c r="J18" s="2" t="n">
        <f aca="false">SUM(F18:I18)/4</f>
        <v>2</v>
      </c>
      <c r="K18" s="2" t="n">
        <v>5</v>
      </c>
      <c r="L18" s="2" t="n">
        <v>4</v>
      </c>
      <c r="M18" s="2" t="n">
        <v>1</v>
      </c>
      <c r="N18" s="2" t="n">
        <v>4</v>
      </c>
      <c r="O18" s="2" t="n">
        <f aca="false">SUM(K18:N18)/4</f>
        <v>3.5</v>
      </c>
      <c r="P18" s="2" t="n">
        <v>5</v>
      </c>
      <c r="Q18" s="2" t="n">
        <v>5</v>
      </c>
      <c r="R18" s="2" t="n">
        <v>4</v>
      </c>
      <c r="S18" s="2" t="n">
        <v>4</v>
      </c>
      <c r="T18" s="2" t="n">
        <f aca="false">SUM(P18:S18)/4</f>
        <v>4.5</v>
      </c>
      <c r="U18" s="2" t="n">
        <v>5</v>
      </c>
      <c r="V18" s="2" t="n">
        <v>5</v>
      </c>
      <c r="W18" s="2" t="n">
        <f aca="false">SUM(U18:V18)/2</f>
        <v>5</v>
      </c>
      <c r="X18" s="2" t="n">
        <v>1</v>
      </c>
      <c r="Y18" s="2" t="n">
        <v>3</v>
      </c>
      <c r="Z18" s="2" t="n">
        <v>2</v>
      </c>
      <c r="AA18" s="2" t="n">
        <v>3</v>
      </c>
      <c r="AB18" s="2" t="n">
        <f aca="false">SUM(X18:AA18)/4</f>
        <v>2.25</v>
      </c>
      <c r="AC18" s="2" t="n">
        <v>2</v>
      </c>
      <c r="AD18" s="2" t="n">
        <v>2</v>
      </c>
      <c r="AE18" s="2" t="n">
        <v>2</v>
      </c>
      <c r="AF18" s="2" t="n">
        <v>1</v>
      </c>
      <c r="AG18" s="2" t="n">
        <f aca="false">SUM(AC18:AF18)/4</f>
        <v>1.75</v>
      </c>
      <c r="AH18" s="2" t="n">
        <v>4</v>
      </c>
      <c r="AI18" s="2" t="n">
        <v>3</v>
      </c>
      <c r="AJ18" s="2" t="n">
        <v>4</v>
      </c>
      <c r="AK18" s="2" t="n">
        <v>5</v>
      </c>
      <c r="AL18" s="2" t="n">
        <f aca="false">SUM(AH18:AK18)/4</f>
        <v>4</v>
      </c>
      <c r="AM18" s="2" t="n">
        <v>2</v>
      </c>
      <c r="AN18" s="2" t="n">
        <v>4</v>
      </c>
      <c r="AO18" s="2" t="n">
        <v>4</v>
      </c>
      <c r="AP18" s="2" t="n">
        <v>4</v>
      </c>
      <c r="AQ18" s="2" t="n">
        <f aca="false">SUM(AM18:AP18)/4</f>
        <v>3.5</v>
      </c>
      <c r="AR18" s="2" t="n">
        <v>4</v>
      </c>
      <c r="AS18" s="2" t="n">
        <v>4</v>
      </c>
      <c r="AT18" s="2" t="n">
        <v>4</v>
      </c>
      <c r="AU18" s="2" t="n">
        <v>4</v>
      </c>
      <c r="AV18" s="2" t="n">
        <f aca="false">SUM(AR18:AU18)/4</f>
        <v>4</v>
      </c>
      <c r="AW18" s="2" t="n">
        <v>4</v>
      </c>
      <c r="AX18" s="2" t="n">
        <v>4</v>
      </c>
      <c r="AY18" s="2" t="n">
        <v>2</v>
      </c>
      <c r="AZ18" s="2" t="n">
        <v>4</v>
      </c>
      <c r="BA18" s="2" t="n">
        <f aca="false">SUM(AW18:AZ18)/4</f>
        <v>3.5</v>
      </c>
      <c r="BB18" s="2" t="n">
        <v>3</v>
      </c>
      <c r="BC18" s="2" t="n">
        <v>3</v>
      </c>
      <c r="BD18" s="2" t="n">
        <v>4</v>
      </c>
      <c r="BE18" s="2" t="n">
        <v>4</v>
      </c>
      <c r="BF18" s="0" t="n">
        <f aca="false">SUM(BB18:BE18)/4</f>
        <v>3.5</v>
      </c>
    </row>
    <row r="19" customFormat="false" ht="15" hidden="false" customHeight="false" outlineLevel="0" collapsed="false">
      <c r="A19" s="2" t="n">
        <v>3</v>
      </c>
      <c r="B19" s="2" t="n">
        <v>2</v>
      </c>
      <c r="C19" s="2" t="n">
        <v>3</v>
      </c>
      <c r="D19" s="2" t="n">
        <v>4</v>
      </c>
      <c r="E19" s="2" t="n">
        <f aca="false">SUM(A19:D19)/4</f>
        <v>3</v>
      </c>
      <c r="F19" s="2" t="n">
        <v>4</v>
      </c>
      <c r="G19" s="2" t="n">
        <v>3</v>
      </c>
      <c r="H19" s="2" t="n">
        <v>2</v>
      </c>
      <c r="I19" s="2" t="n">
        <v>5</v>
      </c>
      <c r="J19" s="2" t="n">
        <f aca="false">SUM(F19:I19)/4</f>
        <v>3.5</v>
      </c>
      <c r="K19" s="2" t="n">
        <v>5</v>
      </c>
      <c r="L19" s="2" t="n">
        <v>5</v>
      </c>
      <c r="M19" s="2" t="n">
        <v>4</v>
      </c>
      <c r="N19" s="2" t="n">
        <v>4</v>
      </c>
      <c r="O19" s="2" t="n">
        <f aca="false">SUM(K19:N19)/4</f>
        <v>4.5</v>
      </c>
      <c r="P19" s="2" t="n">
        <v>5</v>
      </c>
      <c r="Q19" s="2" t="n">
        <v>2</v>
      </c>
      <c r="R19" s="2" t="n">
        <v>5</v>
      </c>
      <c r="S19" s="2" t="n">
        <v>4</v>
      </c>
      <c r="T19" s="2" t="n">
        <f aca="false">SUM(P19:S19)/4</f>
        <v>4</v>
      </c>
      <c r="U19" s="2" t="n">
        <v>4</v>
      </c>
      <c r="V19" s="2" t="n">
        <v>3</v>
      </c>
      <c r="W19" s="2" t="n">
        <f aca="false">SUM(U19:V19)/2</f>
        <v>3.5</v>
      </c>
      <c r="X19" s="2" t="n">
        <v>2</v>
      </c>
      <c r="Y19" s="2" t="n">
        <v>4</v>
      </c>
      <c r="Z19" s="2" t="n">
        <v>1</v>
      </c>
      <c r="AA19" s="2" t="n">
        <v>4</v>
      </c>
      <c r="AB19" s="2" t="n">
        <f aca="false">SUM(X19:AA19)/4</f>
        <v>2.75</v>
      </c>
      <c r="AC19" s="2" t="n">
        <v>4</v>
      </c>
      <c r="AD19" s="2" t="n">
        <v>4</v>
      </c>
      <c r="AE19" s="2" t="n">
        <v>2</v>
      </c>
      <c r="AF19" s="2" t="n">
        <v>1</v>
      </c>
      <c r="AG19" s="2" t="n">
        <f aca="false">SUM(AC19:AF19)/4</f>
        <v>2.75</v>
      </c>
      <c r="AH19" s="2" t="n">
        <v>5</v>
      </c>
      <c r="AI19" s="2" t="n">
        <v>2</v>
      </c>
      <c r="AJ19" s="2" t="n">
        <v>3</v>
      </c>
      <c r="AK19" s="2" t="n">
        <v>4</v>
      </c>
      <c r="AL19" s="2" t="n">
        <f aca="false">SUM(AH19:AK19)/4</f>
        <v>3.5</v>
      </c>
      <c r="AM19" s="2" t="n">
        <v>4</v>
      </c>
      <c r="AN19" s="2" t="n">
        <v>5</v>
      </c>
      <c r="AO19" s="2" t="n">
        <v>4</v>
      </c>
      <c r="AP19" s="2" t="n">
        <v>4</v>
      </c>
      <c r="AQ19" s="2" t="n">
        <f aca="false">SUM(AM19:AP19)/4</f>
        <v>4.25</v>
      </c>
      <c r="AR19" s="2" t="n">
        <v>5</v>
      </c>
      <c r="AS19" s="2" t="n">
        <v>5</v>
      </c>
      <c r="AT19" s="2" t="n">
        <v>4</v>
      </c>
      <c r="AU19" s="2" t="n">
        <v>5</v>
      </c>
      <c r="AV19" s="2" t="n">
        <f aca="false">SUM(AR19:AU19)/4</f>
        <v>4.75</v>
      </c>
      <c r="AW19" s="2" t="n">
        <v>4</v>
      </c>
      <c r="AX19" s="2" t="n">
        <v>3</v>
      </c>
      <c r="AY19" s="2" t="n">
        <v>4</v>
      </c>
      <c r="AZ19" s="2" t="n">
        <v>4</v>
      </c>
      <c r="BA19" s="2" t="n">
        <f aca="false">SUM(AW19:AZ19)/4</f>
        <v>3.75</v>
      </c>
      <c r="BB19" s="2" t="n">
        <v>4</v>
      </c>
      <c r="BC19" s="2" t="n">
        <v>4</v>
      </c>
      <c r="BD19" s="2" t="n">
        <v>5</v>
      </c>
      <c r="BE19" s="2" t="n">
        <v>5</v>
      </c>
      <c r="BF19" s="0" t="n">
        <f aca="false">SUM(BB19:BE19)/4</f>
        <v>4.5</v>
      </c>
    </row>
    <row r="20" customFormat="false" ht="15" hidden="false" customHeight="false" outlineLevel="0" collapsed="false">
      <c r="A20" s="2" t="n">
        <v>2</v>
      </c>
      <c r="B20" s="2" t="n">
        <v>3</v>
      </c>
      <c r="C20" s="2" t="n">
        <v>2</v>
      </c>
      <c r="D20" s="2" t="n">
        <v>2</v>
      </c>
      <c r="E20" s="2" t="n">
        <f aca="false">SUM(A20:D20)/4</f>
        <v>2.25</v>
      </c>
      <c r="F20" s="2" t="n">
        <v>2</v>
      </c>
      <c r="G20" s="2" t="n">
        <v>2</v>
      </c>
      <c r="H20" s="2" t="n">
        <v>3</v>
      </c>
      <c r="I20" s="2" t="n">
        <v>5</v>
      </c>
      <c r="J20" s="2" t="n">
        <f aca="false">SUM(F20:I20)/4</f>
        <v>3</v>
      </c>
      <c r="K20" s="2" t="n">
        <v>5</v>
      </c>
      <c r="L20" s="2" t="n">
        <v>5</v>
      </c>
      <c r="M20" s="2" t="n">
        <v>4</v>
      </c>
      <c r="N20" s="2" t="n">
        <v>5</v>
      </c>
      <c r="O20" s="2" t="n">
        <f aca="false">SUM(K20:N20)/4</f>
        <v>4.75</v>
      </c>
      <c r="P20" s="2" t="n">
        <v>5</v>
      </c>
      <c r="Q20" s="2" t="n">
        <v>3</v>
      </c>
      <c r="R20" s="2" t="n">
        <v>4</v>
      </c>
      <c r="S20" s="2" t="n">
        <v>3</v>
      </c>
      <c r="T20" s="2" t="n">
        <f aca="false">SUM(P20:S20)/4</f>
        <v>3.75</v>
      </c>
      <c r="U20" s="2" t="n">
        <v>4</v>
      </c>
      <c r="V20" s="2" t="n">
        <v>5</v>
      </c>
      <c r="W20" s="2" t="n">
        <f aca="false">SUM(U20:V20)/2</f>
        <v>4.5</v>
      </c>
      <c r="X20" s="2" t="n">
        <v>1</v>
      </c>
      <c r="Y20" s="2" t="n">
        <v>1</v>
      </c>
      <c r="Z20" s="2" t="n">
        <v>1</v>
      </c>
      <c r="AA20" s="53" t="n">
        <v>1</v>
      </c>
      <c r="AB20" s="2" t="n">
        <f aca="false">SUM(X20:AA20)/4</f>
        <v>1</v>
      </c>
      <c r="AC20" s="2" t="n">
        <v>2</v>
      </c>
      <c r="AD20" s="2" t="n">
        <v>2</v>
      </c>
      <c r="AE20" s="2" t="n">
        <v>3</v>
      </c>
      <c r="AF20" s="2" t="n">
        <v>1</v>
      </c>
      <c r="AG20" s="2" t="n">
        <f aca="false">SUM(AC20:AF20)/4</f>
        <v>2</v>
      </c>
      <c r="AH20" s="2" t="n">
        <v>5</v>
      </c>
      <c r="AI20" s="2" t="n">
        <v>5</v>
      </c>
      <c r="AJ20" s="2" t="n">
        <v>3</v>
      </c>
      <c r="AK20" s="2" t="n">
        <v>3</v>
      </c>
      <c r="AL20" s="2" t="n">
        <f aca="false">SUM(AH20:AK20)/4</f>
        <v>4</v>
      </c>
      <c r="AM20" s="2" t="n">
        <v>2</v>
      </c>
      <c r="AN20" s="2" t="n">
        <v>4</v>
      </c>
      <c r="AO20" s="2" t="n">
        <v>2</v>
      </c>
      <c r="AP20" s="2" t="n">
        <v>3</v>
      </c>
      <c r="AQ20" s="2" t="n">
        <f aca="false">SUM(AM20:AP20)/4</f>
        <v>2.75</v>
      </c>
      <c r="AR20" s="2" t="n">
        <v>4</v>
      </c>
      <c r="AS20" s="2" t="n">
        <v>4</v>
      </c>
      <c r="AT20" s="2" t="n">
        <v>5</v>
      </c>
      <c r="AU20" s="2" t="n">
        <v>4</v>
      </c>
      <c r="AV20" s="2" t="n">
        <f aca="false">SUM(AR20:AU20)/4</f>
        <v>4.25</v>
      </c>
      <c r="AW20" s="2" t="n">
        <v>5</v>
      </c>
      <c r="AX20" s="2" t="n">
        <v>4</v>
      </c>
      <c r="AY20" s="2" t="n">
        <v>2</v>
      </c>
      <c r="AZ20" s="2" t="n">
        <v>3</v>
      </c>
      <c r="BA20" s="2" t="n">
        <f aca="false">SUM(AW20:AZ20)/4</f>
        <v>3.5</v>
      </c>
      <c r="BB20" s="2" t="n">
        <v>3</v>
      </c>
      <c r="BC20" s="2" t="n">
        <v>3</v>
      </c>
      <c r="BD20" s="2" t="n">
        <v>5</v>
      </c>
      <c r="BE20" s="2" t="n">
        <v>5</v>
      </c>
      <c r="BF20" s="0" t="n">
        <f aca="false">SUM(BB20:BE20)/4</f>
        <v>4</v>
      </c>
    </row>
    <row r="21" customFormat="false" ht="15" hidden="false" customHeight="false" outlineLevel="0" collapsed="false">
      <c r="A21" s="2" t="n">
        <v>1</v>
      </c>
      <c r="B21" s="2" t="n">
        <v>5</v>
      </c>
      <c r="C21" s="2" t="n">
        <v>5</v>
      </c>
      <c r="D21" s="2" t="n">
        <v>1</v>
      </c>
      <c r="E21" s="2" t="n">
        <f aca="false">SUM(A21:D21)/4</f>
        <v>3</v>
      </c>
      <c r="F21" s="2" t="n">
        <v>4</v>
      </c>
      <c r="G21" s="2" t="n">
        <v>5</v>
      </c>
      <c r="H21" s="2" t="n">
        <v>4</v>
      </c>
      <c r="I21" s="2" t="n">
        <v>5</v>
      </c>
      <c r="J21" s="2" t="n">
        <f aca="false">SUM(F21:I21)/4</f>
        <v>4.5</v>
      </c>
      <c r="K21" s="2" t="n">
        <v>5</v>
      </c>
      <c r="L21" s="2" t="n">
        <v>4</v>
      </c>
      <c r="M21" s="2" t="n">
        <v>5</v>
      </c>
      <c r="N21" s="2" t="n">
        <v>3</v>
      </c>
      <c r="O21" s="2" t="n">
        <f aca="false">SUM(K21:N21)/4</f>
        <v>4.25</v>
      </c>
      <c r="P21" s="2" t="n">
        <v>5</v>
      </c>
      <c r="Q21" s="2" t="n">
        <v>4</v>
      </c>
      <c r="R21" s="2" t="n">
        <v>5</v>
      </c>
      <c r="S21" s="2" t="n">
        <v>5</v>
      </c>
      <c r="T21" s="2" t="n">
        <f aca="false">SUM(P21:S21)/4</f>
        <v>4.75</v>
      </c>
      <c r="U21" s="2" t="n">
        <v>4</v>
      </c>
      <c r="V21" s="2" t="n">
        <v>1</v>
      </c>
      <c r="W21" s="2" t="n">
        <f aca="false">SUM(U21:V21)/2</f>
        <v>2.5</v>
      </c>
      <c r="X21" s="2" t="n">
        <v>4</v>
      </c>
      <c r="Y21" s="2" t="n">
        <v>1</v>
      </c>
      <c r="Z21" s="2" t="n">
        <v>2</v>
      </c>
      <c r="AA21" s="2" t="n">
        <v>2</v>
      </c>
      <c r="AB21" s="2" t="n">
        <f aca="false">SUM(X21:AA21)/4</f>
        <v>2.25</v>
      </c>
      <c r="AC21" s="2" t="n">
        <v>4</v>
      </c>
      <c r="AD21" s="2" t="n">
        <v>4</v>
      </c>
      <c r="AE21" s="2" t="n">
        <v>1</v>
      </c>
      <c r="AF21" s="2" t="n">
        <v>3</v>
      </c>
      <c r="AG21" s="2" t="n">
        <f aca="false">SUM(AC21:AF21)/4</f>
        <v>3</v>
      </c>
      <c r="AH21" s="2" t="n">
        <v>1</v>
      </c>
      <c r="AI21" s="2" t="n">
        <v>1</v>
      </c>
      <c r="AJ21" s="2" t="n">
        <v>1</v>
      </c>
      <c r="AK21" s="2" t="n">
        <v>1</v>
      </c>
      <c r="AL21" s="2" t="n">
        <f aca="false">SUM(AH21:AK21)/4</f>
        <v>1</v>
      </c>
      <c r="AM21" s="2" t="n">
        <v>2</v>
      </c>
      <c r="AN21" s="2" t="n">
        <v>5</v>
      </c>
      <c r="AO21" s="2" t="n">
        <v>4</v>
      </c>
      <c r="AP21" s="2" t="n">
        <v>2</v>
      </c>
      <c r="AQ21" s="2" t="n">
        <f aca="false">SUM(AM21:AP21)/4</f>
        <v>3.25</v>
      </c>
      <c r="AR21" s="2" t="n">
        <v>4</v>
      </c>
      <c r="AS21" s="2" t="n">
        <v>1</v>
      </c>
      <c r="AT21" s="2" t="n">
        <v>2</v>
      </c>
      <c r="AU21" s="2" t="n">
        <v>5</v>
      </c>
      <c r="AV21" s="2" t="n">
        <f aca="false">SUM(AR21:AU21)/4</f>
        <v>3</v>
      </c>
      <c r="AW21" s="2" t="n">
        <v>5</v>
      </c>
      <c r="AX21" s="2" t="n">
        <v>5</v>
      </c>
      <c r="AY21" s="2" t="n">
        <v>5</v>
      </c>
      <c r="AZ21" s="2" t="n">
        <v>4</v>
      </c>
      <c r="BA21" s="2" t="n">
        <f aca="false">SUM(AW21:AZ21)/4</f>
        <v>4.75</v>
      </c>
      <c r="BB21" s="2" t="n">
        <v>5</v>
      </c>
      <c r="BC21" s="2" t="n">
        <v>2</v>
      </c>
      <c r="BD21" s="2" t="n">
        <v>4</v>
      </c>
      <c r="BE21" s="2" t="n">
        <v>5</v>
      </c>
      <c r="BF21" s="0" t="n">
        <f aca="false">SUM(BB21:BE21)/4</f>
        <v>4</v>
      </c>
    </row>
    <row r="22" customFormat="false" ht="15" hidden="false" customHeight="false" outlineLevel="0" collapsed="false">
      <c r="A22" s="2" t="n">
        <v>2</v>
      </c>
      <c r="B22" s="2" t="n">
        <v>3</v>
      </c>
      <c r="C22" s="2" t="n">
        <v>3</v>
      </c>
      <c r="D22" s="2" t="n">
        <v>4</v>
      </c>
      <c r="E22" s="2" t="n">
        <f aca="false">SUM(A22:D22)/4</f>
        <v>3</v>
      </c>
      <c r="F22" s="2" t="n">
        <v>2</v>
      </c>
      <c r="G22" s="2" t="n">
        <v>3</v>
      </c>
      <c r="H22" s="2" t="n">
        <v>1</v>
      </c>
      <c r="I22" s="2" t="n">
        <v>5</v>
      </c>
      <c r="J22" s="2" t="n">
        <f aca="false">SUM(F22:I22)/4</f>
        <v>2.75</v>
      </c>
      <c r="K22" s="2" t="n">
        <v>5</v>
      </c>
      <c r="L22" s="2" t="n">
        <v>5</v>
      </c>
      <c r="M22" s="2" t="n">
        <v>5</v>
      </c>
      <c r="N22" s="2" t="n">
        <v>4</v>
      </c>
      <c r="O22" s="2" t="n">
        <f aca="false">SUM(K22:N22)/4</f>
        <v>4.75</v>
      </c>
      <c r="P22" s="2" t="n">
        <v>5</v>
      </c>
      <c r="Q22" s="2" t="n">
        <v>2</v>
      </c>
      <c r="R22" s="2" t="n">
        <v>5</v>
      </c>
      <c r="S22" s="2" t="n">
        <v>5</v>
      </c>
      <c r="T22" s="2" t="n">
        <f aca="false">SUM(P22:S22)/4</f>
        <v>4.25</v>
      </c>
      <c r="U22" s="2" t="n">
        <v>5</v>
      </c>
      <c r="V22" s="2" t="n">
        <v>4</v>
      </c>
      <c r="W22" s="2" t="n">
        <f aca="false">SUM(U22:V22)/2</f>
        <v>4.5</v>
      </c>
      <c r="X22" s="2" t="n">
        <v>1</v>
      </c>
      <c r="Y22" s="2" t="n">
        <v>3</v>
      </c>
      <c r="Z22" s="2" t="n">
        <v>1</v>
      </c>
      <c r="AA22" s="53" t="n">
        <v>1</v>
      </c>
      <c r="AB22" s="2" t="n">
        <f aca="false">SUM(X22:AA22)/4</f>
        <v>1.5</v>
      </c>
      <c r="AC22" s="2" t="n">
        <v>3</v>
      </c>
      <c r="AD22" s="2" t="n">
        <v>4</v>
      </c>
      <c r="AE22" s="2" t="n">
        <v>4</v>
      </c>
      <c r="AF22" s="2" t="n">
        <v>1</v>
      </c>
      <c r="AG22" s="2" t="n">
        <f aca="false">SUM(AC22:AF22)/4</f>
        <v>3</v>
      </c>
      <c r="AH22" s="2" t="n">
        <v>4</v>
      </c>
      <c r="AI22" s="2" t="n">
        <v>5</v>
      </c>
      <c r="AJ22" s="2" t="n">
        <v>5</v>
      </c>
      <c r="AK22" s="2" t="n">
        <v>4</v>
      </c>
      <c r="AL22" s="2" t="n">
        <f aca="false">SUM(AH22:AK22)/4</f>
        <v>4.5</v>
      </c>
      <c r="AM22" s="2" t="n">
        <v>1</v>
      </c>
      <c r="AN22" s="2" t="n">
        <v>5</v>
      </c>
      <c r="AO22" s="2" t="n">
        <v>2</v>
      </c>
      <c r="AP22" s="2" t="n">
        <v>4</v>
      </c>
      <c r="AQ22" s="2" t="n">
        <f aca="false">SUM(AM22:AP22)/4</f>
        <v>3</v>
      </c>
      <c r="AR22" s="2" t="n">
        <v>5</v>
      </c>
      <c r="AS22" s="2" t="n">
        <v>5</v>
      </c>
      <c r="AT22" s="2" t="n">
        <v>4</v>
      </c>
      <c r="AU22" s="2" t="n">
        <v>5</v>
      </c>
      <c r="AV22" s="2" t="n">
        <f aca="false">SUM(AR22:AU22)/4</f>
        <v>4.75</v>
      </c>
      <c r="AW22" s="2" t="n">
        <v>4</v>
      </c>
      <c r="AX22" s="2" t="n">
        <v>5</v>
      </c>
      <c r="AY22" s="2" t="n">
        <v>3</v>
      </c>
      <c r="AZ22" s="2" t="n">
        <v>3</v>
      </c>
      <c r="BA22" s="2" t="n">
        <f aca="false">SUM(AW22:AZ22)/4</f>
        <v>3.75</v>
      </c>
      <c r="BB22" s="2" t="n">
        <v>3</v>
      </c>
      <c r="BC22" s="2" t="n">
        <v>4</v>
      </c>
      <c r="BD22" s="2" t="n">
        <v>5</v>
      </c>
      <c r="BE22" s="2" t="n">
        <v>5</v>
      </c>
      <c r="BF22" s="0" t="n">
        <f aca="false">SUM(BB22:BE22)/4</f>
        <v>4.25</v>
      </c>
    </row>
    <row r="23" customFormat="false" ht="15" hidden="false" customHeight="false" outlineLevel="0" collapsed="false">
      <c r="A23" s="2" t="n">
        <v>1</v>
      </c>
      <c r="B23" s="2" t="n">
        <v>2</v>
      </c>
      <c r="C23" s="2" t="n">
        <v>2</v>
      </c>
      <c r="D23" s="2" t="n">
        <v>2</v>
      </c>
      <c r="E23" s="2" t="n">
        <f aca="false">SUM(A23:D23)/4</f>
        <v>1.75</v>
      </c>
      <c r="F23" s="2" t="n">
        <v>2</v>
      </c>
      <c r="G23" s="2" t="n">
        <v>2</v>
      </c>
      <c r="H23" s="2" t="n">
        <v>4</v>
      </c>
      <c r="I23" s="2" t="n">
        <v>5</v>
      </c>
      <c r="J23" s="2" t="n">
        <f aca="false">SUM(F23:I23)/4</f>
        <v>3.25</v>
      </c>
      <c r="K23" s="2" t="n">
        <v>5</v>
      </c>
      <c r="L23" s="2" t="n">
        <v>4</v>
      </c>
      <c r="M23" s="2" t="n">
        <v>2</v>
      </c>
      <c r="N23" s="2" t="n">
        <v>2</v>
      </c>
      <c r="O23" s="2" t="n">
        <f aca="false">SUM(K23:N23)/4</f>
        <v>3.25</v>
      </c>
      <c r="P23" s="2" t="n">
        <v>3</v>
      </c>
      <c r="Q23" s="2" t="n">
        <v>4</v>
      </c>
      <c r="R23" s="2" t="n">
        <v>4</v>
      </c>
      <c r="S23" s="2" t="n">
        <v>4</v>
      </c>
      <c r="T23" s="2" t="n">
        <f aca="false">SUM(P23:S23)/4</f>
        <v>3.75</v>
      </c>
      <c r="U23" s="2" t="n">
        <v>5</v>
      </c>
      <c r="V23" s="2" t="n">
        <v>4</v>
      </c>
      <c r="W23" s="2" t="n">
        <f aca="false">SUM(U23:V23)/2</f>
        <v>4.5</v>
      </c>
      <c r="X23" s="2" t="n">
        <v>1</v>
      </c>
      <c r="Y23" s="2" t="n">
        <v>2</v>
      </c>
      <c r="Z23" s="2" t="n">
        <v>3</v>
      </c>
      <c r="AA23" s="2" t="n">
        <v>4</v>
      </c>
      <c r="AB23" s="2" t="n">
        <f aca="false">SUM(X23:AA23)/4</f>
        <v>2.5</v>
      </c>
      <c r="AC23" s="2" t="n">
        <v>3</v>
      </c>
      <c r="AD23" s="2" t="n">
        <v>3</v>
      </c>
      <c r="AE23" s="2" t="n">
        <v>2</v>
      </c>
      <c r="AF23" s="2" t="n">
        <v>2</v>
      </c>
      <c r="AG23" s="2" t="n">
        <f aca="false">SUM(AC23:AF23)/4</f>
        <v>2.5</v>
      </c>
      <c r="AH23" s="2" t="n">
        <v>4</v>
      </c>
      <c r="AI23" s="2" t="n">
        <v>2</v>
      </c>
      <c r="AJ23" s="2" t="n">
        <v>5</v>
      </c>
      <c r="AK23" s="2" t="n">
        <v>2</v>
      </c>
      <c r="AL23" s="2" t="n">
        <f aca="false">SUM(AH23:AK23)/4</f>
        <v>3.25</v>
      </c>
      <c r="AM23" s="2" t="n">
        <v>2</v>
      </c>
      <c r="AN23" s="2" t="n">
        <v>4</v>
      </c>
      <c r="AO23" s="2" t="n">
        <v>4</v>
      </c>
      <c r="AP23" s="2" t="n">
        <v>4</v>
      </c>
      <c r="AQ23" s="2" t="n">
        <f aca="false">SUM(AM23:AP23)/4</f>
        <v>3.5</v>
      </c>
      <c r="AR23" s="2" t="n">
        <v>5</v>
      </c>
      <c r="AS23" s="2" t="n">
        <v>4</v>
      </c>
      <c r="AT23" s="2" t="n">
        <v>4</v>
      </c>
      <c r="AU23" s="2" t="n">
        <v>4</v>
      </c>
      <c r="AV23" s="2" t="n">
        <f aca="false">SUM(AR23:AU23)/4</f>
        <v>4.25</v>
      </c>
      <c r="AW23" s="2" t="n">
        <v>4</v>
      </c>
      <c r="AX23" s="2" t="n">
        <v>4</v>
      </c>
      <c r="AY23" s="2" t="n">
        <v>4</v>
      </c>
      <c r="AZ23" s="2" t="n">
        <v>3</v>
      </c>
      <c r="BA23" s="2" t="n">
        <f aca="false">SUM(AW23:AZ23)/4</f>
        <v>3.75</v>
      </c>
      <c r="BB23" s="2" t="n">
        <v>4</v>
      </c>
      <c r="BC23" s="2" t="n">
        <v>2</v>
      </c>
      <c r="BD23" s="2" t="n">
        <v>4</v>
      </c>
      <c r="BE23" s="2" t="n">
        <v>4</v>
      </c>
      <c r="BF23" s="0" t="n">
        <f aca="false">SUM(BB23:BE23)/4</f>
        <v>3.5</v>
      </c>
    </row>
    <row r="24" customFormat="false" ht="15" hidden="false" customHeight="false" outlineLevel="0" collapsed="false">
      <c r="A24" s="2" t="n">
        <v>2</v>
      </c>
      <c r="B24" s="2" t="n">
        <v>4</v>
      </c>
      <c r="C24" s="2" t="n">
        <v>2</v>
      </c>
      <c r="D24" s="2" t="n">
        <v>1</v>
      </c>
      <c r="E24" s="2" t="n">
        <f aca="false">SUM(A24:D24)/4</f>
        <v>2.25</v>
      </c>
      <c r="F24" s="2" t="n">
        <v>2</v>
      </c>
      <c r="G24" s="2" t="n">
        <v>2</v>
      </c>
      <c r="H24" s="2" t="n">
        <v>1</v>
      </c>
      <c r="I24" s="2" t="n">
        <v>5</v>
      </c>
      <c r="J24" s="2" t="n">
        <f aca="false">SUM(F24:I24)/4</f>
        <v>2.5</v>
      </c>
      <c r="K24" s="2" t="n">
        <v>5</v>
      </c>
      <c r="L24" s="2" t="n">
        <v>4</v>
      </c>
      <c r="M24" s="2" t="n">
        <v>5</v>
      </c>
      <c r="N24" s="2" t="n">
        <v>4</v>
      </c>
      <c r="O24" s="2" t="n">
        <f aca="false">SUM(K24:N24)/4</f>
        <v>4.5</v>
      </c>
      <c r="P24" s="2" t="n">
        <v>5</v>
      </c>
      <c r="Q24" s="2" t="n">
        <v>4</v>
      </c>
      <c r="R24" s="2" t="n">
        <v>5</v>
      </c>
      <c r="S24" s="2" t="n">
        <v>0</v>
      </c>
      <c r="T24" s="2" t="n">
        <f aca="false">SUM(P24:S24)/4</f>
        <v>3.5</v>
      </c>
      <c r="U24" s="2" t="n">
        <v>2</v>
      </c>
      <c r="V24" s="2" t="n">
        <v>0</v>
      </c>
      <c r="W24" s="2" t="n">
        <f aca="false">SUM(U24:V24)/2</f>
        <v>1</v>
      </c>
      <c r="X24" s="2" t="n">
        <v>1</v>
      </c>
      <c r="Y24" s="2" t="n">
        <v>3</v>
      </c>
      <c r="Z24" s="2" t="n">
        <v>2</v>
      </c>
      <c r="AA24" s="2" t="n">
        <v>1</v>
      </c>
      <c r="AB24" s="2" t="n">
        <f aca="false">SUM(X24:AA24)/4</f>
        <v>1.75</v>
      </c>
      <c r="AC24" s="2" t="n">
        <v>1</v>
      </c>
      <c r="AD24" s="2" t="n">
        <v>2</v>
      </c>
      <c r="AE24" s="2" t="n">
        <v>1</v>
      </c>
      <c r="AF24" s="2" t="n">
        <v>1</v>
      </c>
      <c r="AG24" s="2" t="n">
        <f aca="false">SUM(AC24:AF24)/4</f>
        <v>1.25</v>
      </c>
      <c r="AH24" s="2" t="n">
        <v>5</v>
      </c>
      <c r="AI24" s="2" t="n">
        <v>5</v>
      </c>
      <c r="AJ24" s="2" t="n">
        <v>5</v>
      </c>
      <c r="AK24" s="2" t="n">
        <v>2</v>
      </c>
      <c r="AL24" s="2" t="n">
        <f aca="false">SUM(AH24:AK24)/4</f>
        <v>4.25</v>
      </c>
      <c r="AM24" s="2" t="n">
        <v>5</v>
      </c>
      <c r="AN24" s="2" t="n">
        <v>4</v>
      </c>
      <c r="AO24" s="2" t="n">
        <v>0</v>
      </c>
      <c r="AP24" s="2" t="n">
        <v>0</v>
      </c>
      <c r="AQ24" s="2" t="n">
        <f aca="false">SUM(AM24:AP24)/4</f>
        <v>2.25</v>
      </c>
      <c r="AR24" s="2" t="n">
        <v>5</v>
      </c>
      <c r="AS24" s="2" t="n">
        <v>5</v>
      </c>
      <c r="AT24" s="2" t="n">
        <v>4</v>
      </c>
      <c r="AU24" s="2" t="n">
        <v>5</v>
      </c>
      <c r="AV24" s="2" t="n">
        <f aca="false">SUM(AR24:AU24)/4</f>
        <v>4.75</v>
      </c>
      <c r="AW24" s="2" t="n">
        <v>5</v>
      </c>
      <c r="AX24" s="2" t="n">
        <v>5</v>
      </c>
      <c r="AY24" s="2" t="n">
        <v>0</v>
      </c>
      <c r="AZ24" s="2" t="n">
        <v>3</v>
      </c>
      <c r="BA24" s="2" t="n">
        <f aca="false">SUM(AW24:AZ24)/4</f>
        <v>3.25</v>
      </c>
      <c r="BB24" s="2" t="n">
        <v>1</v>
      </c>
      <c r="BC24" s="2" t="n">
        <v>0</v>
      </c>
      <c r="BD24" s="2" t="n">
        <v>5</v>
      </c>
      <c r="BE24" s="2" t="n">
        <v>5</v>
      </c>
      <c r="BF24" s="0" t="n">
        <f aca="false">SUM(BB24:BE24)/4</f>
        <v>2.75</v>
      </c>
    </row>
    <row r="25" customFormat="false" ht="15" hidden="false" customHeight="false" outlineLevel="0" collapsed="false">
      <c r="A25" s="2" t="n">
        <v>1</v>
      </c>
      <c r="B25" s="2" t="n">
        <v>2</v>
      </c>
      <c r="C25" s="2" t="n">
        <v>1</v>
      </c>
      <c r="D25" s="2" t="n">
        <v>1</v>
      </c>
      <c r="E25" s="2" t="n">
        <f aca="false">SUM(A25:D25)/4</f>
        <v>1.25</v>
      </c>
      <c r="F25" s="2" t="n">
        <v>1</v>
      </c>
      <c r="G25" s="2" t="n">
        <v>1</v>
      </c>
      <c r="H25" s="2" t="n">
        <v>3</v>
      </c>
      <c r="I25" s="2" t="n">
        <v>4</v>
      </c>
      <c r="J25" s="2" t="n">
        <f aca="false">SUM(F25:I25)/4</f>
        <v>2.25</v>
      </c>
      <c r="K25" s="2" t="n">
        <v>5</v>
      </c>
      <c r="L25" s="2" t="n">
        <v>5</v>
      </c>
      <c r="M25" s="2" t="n">
        <v>5</v>
      </c>
      <c r="N25" s="2" t="n">
        <v>4</v>
      </c>
      <c r="O25" s="2" t="n">
        <f aca="false">SUM(K25:N25)/4</f>
        <v>4.75</v>
      </c>
      <c r="P25" s="2" t="n">
        <v>5</v>
      </c>
      <c r="Q25" s="2" t="n">
        <v>5</v>
      </c>
      <c r="R25" s="2" t="n">
        <v>4</v>
      </c>
      <c r="S25" s="2" t="n">
        <v>4</v>
      </c>
      <c r="T25" s="2" t="n">
        <f aca="false">SUM(P25:S25)/4</f>
        <v>4.5</v>
      </c>
      <c r="U25" s="2" t="n">
        <v>4</v>
      </c>
      <c r="V25" s="2" t="n">
        <v>0</v>
      </c>
      <c r="W25" s="2" t="n">
        <f aca="false">SUM(U25:V25)/2</f>
        <v>2</v>
      </c>
      <c r="X25" s="2" t="n">
        <v>1</v>
      </c>
      <c r="Y25" s="2" t="n">
        <v>1</v>
      </c>
      <c r="Z25" s="2" t="n">
        <v>1</v>
      </c>
      <c r="AA25" s="53" t="n">
        <v>1</v>
      </c>
      <c r="AB25" s="2" t="n">
        <f aca="false">SUM(X25:AA25)/4</f>
        <v>1</v>
      </c>
      <c r="AC25" s="2" t="n">
        <v>2</v>
      </c>
      <c r="AD25" s="2" t="n">
        <v>3</v>
      </c>
      <c r="AE25" s="2" t="n">
        <v>1</v>
      </c>
      <c r="AF25" s="2" t="n">
        <v>1</v>
      </c>
      <c r="AG25" s="2" t="n">
        <f aca="false">SUM(AC25:AF25)/4</f>
        <v>1.75</v>
      </c>
      <c r="AH25" s="2" t="n">
        <v>5</v>
      </c>
      <c r="AI25" s="2" t="n">
        <v>5</v>
      </c>
      <c r="AJ25" s="2" t="n">
        <v>5</v>
      </c>
      <c r="AK25" s="2" t="n">
        <v>3</v>
      </c>
      <c r="AL25" s="2" t="n">
        <f aca="false">SUM(AH25:AK25)/4</f>
        <v>4.5</v>
      </c>
      <c r="AM25" s="2" t="n">
        <v>4</v>
      </c>
      <c r="AN25" s="2" t="n">
        <v>3</v>
      </c>
      <c r="AO25" s="2" t="n">
        <v>3</v>
      </c>
      <c r="AP25" s="2" t="n">
        <v>4</v>
      </c>
      <c r="AQ25" s="2" t="n">
        <f aca="false">SUM(AM25:AP25)/4</f>
        <v>3.5</v>
      </c>
      <c r="AR25" s="2" t="n">
        <v>4</v>
      </c>
      <c r="AS25" s="2" t="n">
        <v>5</v>
      </c>
      <c r="AT25" s="2" t="n">
        <v>4</v>
      </c>
      <c r="AU25" s="2" t="n">
        <v>4</v>
      </c>
      <c r="AV25" s="2" t="n">
        <f aca="false">SUM(AR25:AU25)/4</f>
        <v>4.25</v>
      </c>
      <c r="AW25" s="2" t="n">
        <v>4</v>
      </c>
      <c r="AX25" s="2" t="n">
        <v>4</v>
      </c>
      <c r="AY25" s="2" t="n">
        <v>4</v>
      </c>
      <c r="AZ25" s="2" t="n">
        <v>3</v>
      </c>
      <c r="BA25" s="2" t="n">
        <f aca="false">SUM(AW25:AZ25)/4</f>
        <v>3.75</v>
      </c>
      <c r="BB25" s="2" t="n">
        <v>0</v>
      </c>
      <c r="BC25" s="2" t="n">
        <v>3</v>
      </c>
      <c r="BD25" s="2" t="n">
        <v>5</v>
      </c>
      <c r="BE25" s="2" t="n">
        <v>5</v>
      </c>
      <c r="BF25" s="0" t="n">
        <f aca="false">SUM(BB25:BE25)/4</f>
        <v>3.25</v>
      </c>
    </row>
    <row r="26" customFormat="false" ht="15" hidden="false" customHeight="false" outlineLevel="0" collapsed="false">
      <c r="A26" s="2" t="n">
        <v>3</v>
      </c>
      <c r="B26" s="2" t="n">
        <v>5</v>
      </c>
      <c r="C26" s="2" t="n">
        <v>2</v>
      </c>
      <c r="D26" s="2" t="n">
        <v>4</v>
      </c>
      <c r="E26" s="2" t="n">
        <f aca="false">SUM(A26:D26)/4</f>
        <v>3.5</v>
      </c>
      <c r="F26" s="2" t="n">
        <v>3</v>
      </c>
      <c r="G26" s="2" t="n">
        <v>3</v>
      </c>
      <c r="H26" s="2" t="n">
        <v>2</v>
      </c>
      <c r="I26" s="2" t="n">
        <v>5</v>
      </c>
      <c r="J26" s="2" t="n">
        <f aca="false">SUM(F26:I26)/4</f>
        <v>3.25</v>
      </c>
      <c r="K26" s="2" t="n">
        <v>5</v>
      </c>
      <c r="L26" s="2" t="n">
        <v>5</v>
      </c>
      <c r="M26" s="2" t="n">
        <v>2</v>
      </c>
      <c r="N26" s="2" t="n">
        <v>3</v>
      </c>
      <c r="O26" s="2" t="n">
        <f aca="false">SUM(K26:N26)/4</f>
        <v>3.75</v>
      </c>
      <c r="P26" s="2" t="n">
        <v>5</v>
      </c>
      <c r="Q26" s="2" t="n">
        <v>4</v>
      </c>
      <c r="R26" s="2" t="n">
        <v>5</v>
      </c>
      <c r="S26" s="2" t="n">
        <v>4</v>
      </c>
      <c r="T26" s="2" t="n">
        <f aca="false">SUM(P26:S26)/4</f>
        <v>4.5</v>
      </c>
      <c r="U26" s="2" t="n">
        <v>5</v>
      </c>
      <c r="V26" s="2" t="n">
        <v>5</v>
      </c>
      <c r="W26" s="2" t="n">
        <f aca="false">SUM(U26:V26)/2</f>
        <v>5</v>
      </c>
      <c r="X26" s="2" t="n">
        <v>1</v>
      </c>
      <c r="Y26" s="2" t="n">
        <v>3</v>
      </c>
      <c r="Z26" s="2" t="n">
        <v>1</v>
      </c>
      <c r="AA26" s="2" t="n">
        <v>5</v>
      </c>
      <c r="AB26" s="2" t="n">
        <f aca="false">SUM(X26:AA26)/4</f>
        <v>2.5</v>
      </c>
      <c r="AC26" s="2" t="n">
        <v>4</v>
      </c>
      <c r="AD26" s="2" t="n">
        <v>4</v>
      </c>
      <c r="AE26" s="2" t="n">
        <v>4</v>
      </c>
      <c r="AF26" s="2" t="n">
        <v>1</v>
      </c>
      <c r="AG26" s="2" t="n">
        <f aca="false">SUM(AC26:AF26)/4</f>
        <v>3.25</v>
      </c>
      <c r="AH26" s="2" t="n">
        <v>4</v>
      </c>
      <c r="AI26" s="2" t="n">
        <v>2</v>
      </c>
      <c r="AJ26" s="2" t="n">
        <v>5</v>
      </c>
      <c r="AK26" s="2" t="n">
        <v>3</v>
      </c>
      <c r="AL26" s="2" t="n">
        <f aca="false">SUM(AH26:AK26)/4</f>
        <v>3.5</v>
      </c>
      <c r="AM26" s="2" t="n">
        <v>5</v>
      </c>
      <c r="AN26" s="2" t="n">
        <v>5</v>
      </c>
      <c r="AO26" s="2" t="n">
        <v>3</v>
      </c>
      <c r="AP26" s="2" t="n">
        <v>4</v>
      </c>
      <c r="AQ26" s="2" t="n">
        <f aca="false">SUM(AM26:AP26)/4</f>
        <v>4.25</v>
      </c>
      <c r="AR26" s="2" t="n">
        <v>5</v>
      </c>
      <c r="AS26" s="2" t="n">
        <v>5</v>
      </c>
      <c r="AT26" s="2" t="n">
        <v>4</v>
      </c>
      <c r="AU26" s="2" t="n">
        <v>5</v>
      </c>
      <c r="AV26" s="2" t="n">
        <f aca="false">SUM(AR26:AU26)/4</f>
        <v>4.75</v>
      </c>
      <c r="AW26" s="2" t="n">
        <v>5</v>
      </c>
      <c r="AX26" s="2" t="n">
        <v>4</v>
      </c>
      <c r="AY26" s="2" t="n">
        <v>5</v>
      </c>
      <c r="AZ26" s="2" t="n">
        <v>4</v>
      </c>
      <c r="BA26" s="2" t="n">
        <f aca="false">SUM(AW26:AZ26)/4</f>
        <v>4.5</v>
      </c>
      <c r="BB26" s="2" t="n">
        <v>2</v>
      </c>
      <c r="BC26" s="2" t="n">
        <v>3</v>
      </c>
      <c r="BD26" s="2" t="n">
        <v>5</v>
      </c>
      <c r="BE26" s="2" t="n">
        <v>5</v>
      </c>
      <c r="BF26" s="0" t="n">
        <f aca="false">SUM(BB26:BE26)/4</f>
        <v>3.75</v>
      </c>
    </row>
    <row r="27" customFormat="false" ht="15" hidden="false" customHeight="false" outlineLevel="0" collapsed="false">
      <c r="A27" s="2" t="n">
        <v>2</v>
      </c>
      <c r="B27" s="2" t="n">
        <v>2</v>
      </c>
      <c r="C27" s="2" t="n">
        <v>4</v>
      </c>
      <c r="D27" s="2" t="n">
        <v>4</v>
      </c>
      <c r="E27" s="2" t="n">
        <f aca="false">SUM(A27:D27)/4</f>
        <v>3</v>
      </c>
      <c r="F27" s="2" t="n">
        <v>2</v>
      </c>
      <c r="G27" s="2" t="n">
        <v>2</v>
      </c>
      <c r="H27" s="2" t="n">
        <v>3</v>
      </c>
      <c r="I27" s="2" t="n">
        <v>2</v>
      </c>
      <c r="J27" s="2" t="n">
        <f aca="false">SUM(F27:I27)/4</f>
        <v>2.25</v>
      </c>
      <c r="K27" s="2" t="n">
        <v>4</v>
      </c>
      <c r="L27" s="2" t="n">
        <v>4</v>
      </c>
      <c r="M27" s="2" t="n">
        <v>1</v>
      </c>
      <c r="N27" s="2" t="n">
        <v>2</v>
      </c>
      <c r="O27" s="2" t="n">
        <f aca="false">SUM(K27:N27)/4</f>
        <v>2.75</v>
      </c>
      <c r="P27" s="2" t="n">
        <v>2</v>
      </c>
      <c r="Q27" s="2" t="n">
        <v>2</v>
      </c>
      <c r="R27" s="2" t="n">
        <v>2</v>
      </c>
      <c r="S27" s="2" t="n">
        <v>2</v>
      </c>
      <c r="T27" s="2" t="n">
        <f aca="false">SUM(P27:S27)/4</f>
        <v>2</v>
      </c>
      <c r="U27" s="2" t="n">
        <v>2</v>
      </c>
      <c r="V27" s="2" t="n">
        <v>4</v>
      </c>
      <c r="W27" s="2" t="n">
        <f aca="false">SUM(U27:V27)/2</f>
        <v>3</v>
      </c>
      <c r="X27" s="2" t="n">
        <v>2</v>
      </c>
      <c r="Y27" s="2" t="n">
        <v>3</v>
      </c>
      <c r="Z27" s="2" t="n">
        <v>3</v>
      </c>
      <c r="AA27" s="2" t="n">
        <v>4</v>
      </c>
      <c r="AB27" s="2" t="n">
        <f aca="false">SUM(X27:AA27)/4</f>
        <v>3</v>
      </c>
      <c r="AC27" s="2" t="n">
        <v>3</v>
      </c>
      <c r="AD27" s="2" t="n">
        <v>4</v>
      </c>
      <c r="AE27" s="2" t="n">
        <v>2</v>
      </c>
      <c r="AF27" s="2" t="n">
        <v>2</v>
      </c>
      <c r="AG27" s="2" t="n">
        <f aca="false">SUM(AC27:AF27)/4</f>
        <v>2.75</v>
      </c>
      <c r="AH27" s="2" t="n">
        <v>3</v>
      </c>
      <c r="AI27" s="2" t="n">
        <v>1</v>
      </c>
      <c r="AJ27" s="2" t="n">
        <v>4</v>
      </c>
      <c r="AK27" s="2" t="n">
        <v>2</v>
      </c>
      <c r="AL27" s="2" t="n">
        <f aca="false">SUM(AH27:AK27)/4</f>
        <v>2.5</v>
      </c>
      <c r="AM27" s="2" t="n">
        <v>2</v>
      </c>
      <c r="AN27" s="2" t="n">
        <v>4</v>
      </c>
      <c r="AO27" s="2" t="n">
        <v>4</v>
      </c>
      <c r="AP27" s="2" t="n">
        <v>3</v>
      </c>
      <c r="AQ27" s="2" t="n">
        <f aca="false">SUM(AM27:AP27)/4</f>
        <v>3.25</v>
      </c>
      <c r="AR27" s="2" t="n">
        <v>2</v>
      </c>
      <c r="AS27" s="2" t="n">
        <v>4</v>
      </c>
      <c r="AT27" s="2" t="n">
        <v>4</v>
      </c>
      <c r="AU27" s="2" t="n">
        <v>4</v>
      </c>
      <c r="AV27" s="2" t="n">
        <f aca="false">SUM(AR27:AU27)/4</f>
        <v>3.5</v>
      </c>
      <c r="AW27" s="2" t="n">
        <v>4</v>
      </c>
      <c r="AX27" s="2" t="n">
        <v>5</v>
      </c>
      <c r="AY27" s="2" t="n">
        <v>5</v>
      </c>
      <c r="AZ27" s="2" t="n">
        <v>3</v>
      </c>
      <c r="BA27" s="2" t="n">
        <f aca="false">SUM(AW27:AZ27)/4</f>
        <v>4.25</v>
      </c>
      <c r="BB27" s="2" t="n">
        <v>2</v>
      </c>
      <c r="BC27" s="2" t="n">
        <v>2</v>
      </c>
      <c r="BD27" s="2" t="n">
        <v>5</v>
      </c>
      <c r="BE27" s="2" t="n">
        <v>3</v>
      </c>
      <c r="BF27" s="0" t="n">
        <f aca="false">SUM(BB27:BE27)/4</f>
        <v>3</v>
      </c>
    </row>
    <row r="28" customFormat="false" ht="15" hidden="false" customHeight="false" outlineLevel="0" collapsed="false">
      <c r="A28" s="2" t="n">
        <v>5</v>
      </c>
      <c r="B28" s="2" t="n">
        <v>5</v>
      </c>
      <c r="C28" s="2" t="n">
        <v>5</v>
      </c>
      <c r="D28" s="2" t="n">
        <v>5</v>
      </c>
      <c r="E28" s="2" t="n">
        <f aca="false">SUM(A28:D28)/4</f>
        <v>5</v>
      </c>
      <c r="F28" s="2" t="n">
        <v>4</v>
      </c>
      <c r="G28" s="2" t="n">
        <v>3</v>
      </c>
      <c r="H28" s="2" t="n">
        <v>1</v>
      </c>
      <c r="I28" s="2" t="n">
        <v>1</v>
      </c>
      <c r="J28" s="2" t="n">
        <f aca="false">SUM(F28:I28)/4</f>
        <v>2.25</v>
      </c>
      <c r="K28" s="2" t="n">
        <v>1</v>
      </c>
      <c r="L28" s="2" t="n">
        <v>2</v>
      </c>
      <c r="M28" s="2" t="n">
        <v>1</v>
      </c>
      <c r="N28" s="2" t="n">
        <v>1</v>
      </c>
      <c r="O28" s="2" t="n">
        <f aca="false">SUM(K28:N28)/4</f>
        <v>1.25</v>
      </c>
      <c r="P28" s="2" t="n">
        <v>1</v>
      </c>
      <c r="Q28" s="2" t="n">
        <v>1</v>
      </c>
      <c r="R28" s="2" t="n">
        <v>2</v>
      </c>
      <c r="S28" s="2" t="n">
        <v>0</v>
      </c>
      <c r="T28" s="2" t="n">
        <f aca="false">SUM(P28:S28)/4</f>
        <v>1</v>
      </c>
      <c r="U28" s="2" t="n">
        <v>4</v>
      </c>
      <c r="V28" s="2" t="n">
        <v>4</v>
      </c>
      <c r="W28" s="2" t="n">
        <f aca="false">SUM(U28:V28)/2</f>
        <v>4</v>
      </c>
      <c r="X28" s="2" t="n">
        <v>5</v>
      </c>
      <c r="Y28" s="2" t="n">
        <v>3</v>
      </c>
      <c r="Z28" s="2" t="n">
        <v>5</v>
      </c>
      <c r="AA28" s="2" t="n">
        <v>5</v>
      </c>
      <c r="AB28" s="2" t="n">
        <f aca="false">SUM(X28:AA28)/4</f>
        <v>4.5</v>
      </c>
      <c r="AC28" s="2" t="n">
        <v>1</v>
      </c>
      <c r="AD28" s="2" t="n">
        <v>4</v>
      </c>
      <c r="AE28" s="2" t="n">
        <v>1</v>
      </c>
      <c r="AF28" s="2" t="n">
        <v>5</v>
      </c>
      <c r="AG28" s="2" t="n">
        <f aca="false">SUM(AC28:AF28)/4</f>
        <v>2.75</v>
      </c>
      <c r="AH28" s="2" t="n">
        <v>1</v>
      </c>
      <c r="AI28" s="2" t="n">
        <v>4</v>
      </c>
      <c r="AJ28" s="2" t="n">
        <v>1</v>
      </c>
      <c r="AK28" s="2" t="n">
        <v>1</v>
      </c>
      <c r="AL28" s="2" t="n">
        <f aca="false">SUM(AH28:AK28)/4</f>
        <v>1.75</v>
      </c>
      <c r="AM28" s="2" t="n">
        <v>4</v>
      </c>
      <c r="AN28" s="2" t="n">
        <v>4</v>
      </c>
      <c r="AO28" s="2" t="n">
        <v>1</v>
      </c>
      <c r="AP28" s="2" t="n">
        <v>1</v>
      </c>
      <c r="AQ28" s="2" t="n">
        <f aca="false">SUM(AM28:AP28)/4</f>
        <v>2.5</v>
      </c>
      <c r="AR28" s="2" t="n">
        <v>1</v>
      </c>
      <c r="AS28" s="2" t="n">
        <v>1</v>
      </c>
      <c r="AT28" s="2" t="n">
        <v>2</v>
      </c>
      <c r="AU28" s="2" t="n">
        <v>2</v>
      </c>
      <c r="AV28" s="2" t="n">
        <f aca="false">SUM(AR28:AU28)/4</f>
        <v>1.5</v>
      </c>
      <c r="AW28" s="2" t="n">
        <v>3</v>
      </c>
      <c r="AX28" s="2" t="n">
        <v>5</v>
      </c>
      <c r="AY28" s="2" t="n">
        <v>4</v>
      </c>
      <c r="AZ28" s="2" t="n">
        <v>0</v>
      </c>
      <c r="BA28" s="2" t="n">
        <f aca="false">SUM(AW28:AZ28)/4</f>
        <v>3</v>
      </c>
      <c r="BB28" s="2" t="n">
        <v>1</v>
      </c>
      <c r="BC28" s="2" t="n">
        <v>3</v>
      </c>
      <c r="BD28" s="2" t="n">
        <v>1</v>
      </c>
      <c r="BE28" s="2" t="n">
        <v>2</v>
      </c>
      <c r="BF28" s="0" t="n">
        <f aca="false">SUM(BB28:BE28)/4</f>
        <v>1.75</v>
      </c>
    </row>
    <row r="29" customFormat="false" ht="15" hidden="false" customHeight="false" outlineLevel="0" collapsed="false">
      <c r="A29" s="2" t="n">
        <v>4</v>
      </c>
      <c r="B29" s="2" t="n">
        <v>3</v>
      </c>
      <c r="C29" s="2" t="n">
        <v>3</v>
      </c>
      <c r="D29" s="2" t="n">
        <v>4</v>
      </c>
      <c r="E29" s="2" t="n">
        <f aca="false">SUM(A29:D29)/4</f>
        <v>3.5</v>
      </c>
      <c r="F29" s="2" t="n">
        <v>3</v>
      </c>
      <c r="G29" s="2" t="n">
        <v>4</v>
      </c>
      <c r="H29" s="2" t="n">
        <v>2</v>
      </c>
      <c r="I29" s="2" t="n">
        <v>4</v>
      </c>
      <c r="J29" s="2" t="n">
        <f aca="false">SUM(F29:I29)/4</f>
        <v>3.25</v>
      </c>
      <c r="K29" s="2" t="n">
        <v>4</v>
      </c>
      <c r="L29" s="2" t="n">
        <v>3</v>
      </c>
      <c r="M29" s="2" t="n">
        <v>4</v>
      </c>
      <c r="N29" s="2" t="n">
        <v>2</v>
      </c>
      <c r="O29" s="2" t="n">
        <f aca="false">SUM(K29:N29)/4</f>
        <v>3.25</v>
      </c>
      <c r="P29" s="2" t="n">
        <v>4</v>
      </c>
      <c r="Q29" s="2" t="n">
        <v>2</v>
      </c>
      <c r="R29" s="2" t="n">
        <v>4</v>
      </c>
      <c r="S29" s="2" t="n">
        <v>3</v>
      </c>
      <c r="T29" s="2" t="n">
        <f aca="false">SUM(P29:S29)/4</f>
        <v>3.25</v>
      </c>
      <c r="U29" s="2" t="n">
        <v>2</v>
      </c>
      <c r="V29" s="2" t="n">
        <v>3</v>
      </c>
      <c r="W29" s="2" t="n">
        <f aca="false">SUM(U29:V29)/2</f>
        <v>2.5</v>
      </c>
      <c r="X29" s="2" t="n">
        <v>1</v>
      </c>
      <c r="Y29" s="2" t="n">
        <v>2</v>
      </c>
      <c r="Z29" s="2" t="n">
        <v>1</v>
      </c>
      <c r="AA29" s="53" t="n">
        <v>1</v>
      </c>
      <c r="AB29" s="2" t="n">
        <f aca="false">SUM(X29:AA29)/4</f>
        <v>1.25</v>
      </c>
      <c r="AC29" s="2" t="n">
        <v>4</v>
      </c>
      <c r="AD29" s="2" t="n">
        <v>4</v>
      </c>
      <c r="AE29" s="2" t="n">
        <v>3</v>
      </c>
      <c r="AF29" s="2" t="n">
        <v>2</v>
      </c>
      <c r="AG29" s="2" t="n">
        <f aca="false">SUM(AC29:AF29)/4</f>
        <v>3.25</v>
      </c>
      <c r="AH29" s="2" t="n">
        <v>2</v>
      </c>
      <c r="AI29" s="2" t="n">
        <v>3</v>
      </c>
      <c r="AJ29" s="2" t="n">
        <v>2</v>
      </c>
      <c r="AK29" s="2" t="n">
        <v>2</v>
      </c>
      <c r="AL29" s="2" t="n">
        <f aca="false">SUM(AH29:AK29)/4</f>
        <v>2.25</v>
      </c>
      <c r="AM29" s="2" t="n">
        <v>2</v>
      </c>
      <c r="AN29" s="2" t="n">
        <v>5</v>
      </c>
      <c r="AO29" s="2" t="n">
        <v>4</v>
      </c>
      <c r="AP29" s="2" t="n">
        <v>2</v>
      </c>
      <c r="AQ29" s="2" t="n">
        <f aca="false">SUM(AM29:AP29)/4</f>
        <v>3.25</v>
      </c>
      <c r="AR29" s="2" t="n">
        <v>4</v>
      </c>
      <c r="AS29" s="2" t="n">
        <v>4</v>
      </c>
      <c r="AT29" s="2" t="n">
        <v>2</v>
      </c>
      <c r="AU29" s="2" t="n">
        <v>4</v>
      </c>
      <c r="AV29" s="2" t="n">
        <f aca="false">SUM(AR29:AU29)/4</f>
        <v>3.5</v>
      </c>
      <c r="AW29" s="2" t="n">
        <v>4</v>
      </c>
      <c r="AX29" s="2" t="n">
        <v>5</v>
      </c>
      <c r="AY29" s="2" t="n">
        <v>3</v>
      </c>
      <c r="AZ29" s="2" t="n">
        <v>4</v>
      </c>
      <c r="BA29" s="2" t="n">
        <f aca="false">SUM(AW29:AZ29)/4</f>
        <v>4</v>
      </c>
      <c r="BB29" s="2" t="n">
        <v>3</v>
      </c>
      <c r="BC29" s="2" t="n">
        <v>3</v>
      </c>
      <c r="BD29" s="2" t="n">
        <v>5</v>
      </c>
      <c r="BE29" s="2" t="n">
        <v>5</v>
      </c>
      <c r="BF29" s="0" t="n">
        <f aca="false">SUM(BB29:BE29)/4</f>
        <v>4</v>
      </c>
    </row>
    <row r="30" customFormat="false" ht="15" hidden="false" customHeight="false" outlineLevel="0" collapsed="false">
      <c r="A30" s="2" t="n">
        <v>1</v>
      </c>
      <c r="B30" s="2" t="n">
        <v>2</v>
      </c>
      <c r="C30" s="2" t="n">
        <v>2</v>
      </c>
      <c r="D30" s="2" t="n">
        <v>2</v>
      </c>
      <c r="E30" s="2" t="n">
        <f aca="false">SUM(A30:D30)/4</f>
        <v>1.75</v>
      </c>
      <c r="F30" s="2" t="n">
        <v>2</v>
      </c>
      <c r="G30" s="2" t="n">
        <v>2</v>
      </c>
      <c r="H30" s="2" t="n">
        <v>2</v>
      </c>
      <c r="I30" s="2" t="n">
        <v>4</v>
      </c>
      <c r="J30" s="2" t="n">
        <f aca="false">SUM(F30:I30)/4</f>
        <v>2.5</v>
      </c>
      <c r="K30" s="2" t="n">
        <v>5</v>
      </c>
      <c r="L30" s="2" t="n">
        <v>4</v>
      </c>
      <c r="M30" s="2" t="n">
        <v>2</v>
      </c>
      <c r="N30" s="2" t="n">
        <v>2</v>
      </c>
      <c r="O30" s="2" t="n">
        <f aca="false">SUM(K30:N30)/4</f>
        <v>3.25</v>
      </c>
      <c r="P30" s="2" t="n">
        <v>5</v>
      </c>
      <c r="Q30" s="2" t="n">
        <v>5</v>
      </c>
      <c r="R30" s="2" t="n">
        <v>4</v>
      </c>
      <c r="S30" s="2" t="n">
        <v>5</v>
      </c>
      <c r="T30" s="2" t="n">
        <f aca="false">SUM(P30:S30)/4</f>
        <v>4.75</v>
      </c>
      <c r="U30" s="2" t="n">
        <v>5</v>
      </c>
      <c r="V30" s="2" t="n">
        <v>5</v>
      </c>
      <c r="W30" s="2" t="n">
        <f aca="false">SUM(U30:V30)/2</f>
        <v>5</v>
      </c>
      <c r="X30" s="2" t="n">
        <v>1</v>
      </c>
      <c r="Y30" s="2" t="n">
        <v>2</v>
      </c>
      <c r="Z30" s="2" t="n">
        <v>1</v>
      </c>
      <c r="AA30" s="53" t="n">
        <v>1</v>
      </c>
      <c r="AB30" s="2" t="n">
        <f aca="false">SUM(X30:AA30)/4</f>
        <v>1.25</v>
      </c>
      <c r="AC30" s="2" t="n">
        <v>4</v>
      </c>
      <c r="AD30" s="2" t="n">
        <v>2</v>
      </c>
      <c r="AE30" s="2" t="n">
        <v>2</v>
      </c>
      <c r="AF30" s="2" t="n">
        <v>1</v>
      </c>
      <c r="AG30" s="2" t="n">
        <f aca="false">SUM(AC30:AF30)/4</f>
        <v>2.25</v>
      </c>
      <c r="AH30" s="2" t="n">
        <v>5</v>
      </c>
      <c r="AI30" s="2" t="n">
        <v>4</v>
      </c>
      <c r="AJ30" s="2" t="n">
        <v>5</v>
      </c>
      <c r="AK30" s="2" t="n">
        <v>2</v>
      </c>
      <c r="AL30" s="2" t="n">
        <f aca="false">SUM(AH30:AK30)/4</f>
        <v>4</v>
      </c>
      <c r="AM30" s="2" t="n">
        <v>2</v>
      </c>
      <c r="AN30" s="2" t="n">
        <v>4</v>
      </c>
      <c r="AO30" s="2" t="n">
        <v>2</v>
      </c>
      <c r="AP30" s="2" t="n">
        <v>4</v>
      </c>
      <c r="AQ30" s="2" t="n">
        <f aca="false">SUM(AM30:AP30)/4</f>
        <v>3</v>
      </c>
      <c r="AR30" s="2" t="n">
        <v>5</v>
      </c>
      <c r="AS30" s="2" t="n">
        <v>5</v>
      </c>
      <c r="AT30" s="2" t="n">
        <v>4</v>
      </c>
      <c r="AU30" s="2" t="n">
        <v>5</v>
      </c>
      <c r="AV30" s="2" t="n">
        <f aca="false">SUM(AR30:AU30)/4</f>
        <v>4.75</v>
      </c>
      <c r="AW30" s="2" t="n">
        <v>5</v>
      </c>
      <c r="AX30" s="2" t="n">
        <v>5</v>
      </c>
      <c r="AY30" s="2" t="n">
        <v>3</v>
      </c>
      <c r="AZ30" s="2" t="n">
        <v>3</v>
      </c>
      <c r="BA30" s="2" t="n">
        <f aca="false">SUM(AW30:AZ30)/4</f>
        <v>4</v>
      </c>
      <c r="BB30" s="2" t="n">
        <v>4</v>
      </c>
      <c r="BC30" s="2" t="n">
        <v>4</v>
      </c>
      <c r="BD30" s="2" t="n">
        <v>5</v>
      </c>
      <c r="BE30" s="2" t="n">
        <v>5</v>
      </c>
      <c r="BF30" s="0" t="n">
        <f aca="false">SUM(BB30:BE30)/4</f>
        <v>4.5</v>
      </c>
    </row>
    <row r="31" customFormat="false" ht="15" hidden="false" customHeight="false" outlineLevel="0" collapsed="false">
      <c r="A31" s="2" t="n">
        <v>4</v>
      </c>
      <c r="B31" s="2" t="n">
        <v>2</v>
      </c>
      <c r="C31" s="2" t="n">
        <v>2</v>
      </c>
      <c r="D31" s="2" t="n">
        <v>2</v>
      </c>
      <c r="E31" s="2" t="n">
        <f aca="false">SUM(A31:D31)/4</f>
        <v>2.5</v>
      </c>
      <c r="F31" s="2" t="n">
        <v>2</v>
      </c>
      <c r="G31" s="2" t="n">
        <v>4</v>
      </c>
      <c r="H31" s="2" t="n">
        <v>2</v>
      </c>
      <c r="I31" s="2" t="n">
        <v>4</v>
      </c>
      <c r="J31" s="2" t="n">
        <f aca="false">SUM(F31:I31)/4</f>
        <v>3</v>
      </c>
      <c r="K31" s="2" t="n">
        <v>5</v>
      </c>
      <c r="L31" s="2" t="n">
        <v>5</v>
      </c>
      <c r="M31" s="2" t="n">
        <v>2</v>
      </c>
      <c r="N31" s="2" t="n">
        <v>4</v>
      </c>
      <c r="O31" s="2" t="n">
        <f aca="false">SUM(K31:N31)/4</f>
        <v>4</v>
      </c>
      <c r="P31" s="2" t="n">
        <v>4</v>
      </c>
      <c r="Q31" s="2" t="n">
        <v>2</v>
      </c>
      <c r="R31" s="2" t="n">
        <v>4</v>
      </c>
      <c r="S31" s="2" t="n">
        <v>4</v>
      </c>
      <c r="T31" s="2" t="n">
        <f aca="false">SUM(P31:S31)/4</f>
        <v>3.5</v>
      </c>
      <c r="U31" s="2" t="n">
        <v>3</v>
      </c>
      <c r="V31" s="2" t="n">
        <v>5</v>
      </c>
      <c r="W31" s="2" t="n">
        <f aca="false">SUM(U31:V31)/2</f>
        <v>4</v>
      </c>
      <c r="X31" s="2" t="n">
        <v>3</v>
      </c>
      <c r="Y31" s="2" t="n">
        <v>3</v>
      </c>
      <c r="Z31" s="2" t="n">
        <v>4</v>
      </c>
      <c r="AA31" s="2" t="n">
        <v>3</v>
      </c>
      <c r="AB31" s="2" t="n">
        <f aca="false">SUM(X31:AA31)/4</f>
        <v>3.25</v>
      </c>
      <c r="AC31" s="2" t="n">
        <v>4</v>
      </c>
      <c r="AD31" s="2" t="n">
        <v>4</v>
      </c>
      <c r="AE31" s="2" t="n">
        <v>2</v>
      </c>
      <c r="AF31" s="2" t="n">
        <v>2</v>
      </c>
      <c r="AG31" s="2" t="n">
        <f aca="false">SUM(AC31:AF31)/4</f>
        <v>3</v>
      </c>
      <c r="AH31" s="2" t="n">
        <v>4</v>
      </c>
      <c r="AI31" s="2" t="n">
        <v>2</v>
      </c>
      <c r="AJ31" s="2" t="n">
        <v>2</v>
      </c>
      <c r="AK31" s="2" t="n">
        <v>4</v>
      </c>
      <c r="AL31" s="2" t="n">
        <f aca="false">SUM(AH31:AK31)/4</f>
        <v>3</v>
      </c>
      <c r="AM31" s="2" t="n">
        <v>2</v>
      </c>
      <c r="AN31" s="2" t="n">
        <v>4</v>
      </c>
      <c r="AO31" s="2" t="n">
        <v>2</v>
      </c>
      <c r="AP31" s="2" t="n">
        <v>4</v>
      </c>
      <c r="AQ31" s="2" t="n">
        <f aca="false">SUM(AM31:AP31)/4</f>
        <v>3</v>
      </c>
      <c r="AR31" s="2" t="n">
        <v>4</v>
      </c>
      <c r="AS31" s="2" t="n">
        <v>4</v>
      </c>
      <c r="AT31" s="2" t="n">
        <v>2</v>
      </c>
      <c r="AU31" s="2" t="n">
        <v>5</v>
      </c>
      <c r="AV31" s="2" t="n">
        <f aca="false">SUM(AR31:AU31)/4</f>
        <v>3.75</v>
      </c>
      <c r="AW31" s="2" t="n">
        <v>5</v>
      </c>
      <c r="AX31" s="2" t="n">
        <v>4</v>
      </c>
      <c r="AY31" s="2" t="n">
        <v>4</v>
      </c>
      <c r="AZ31" s="2" t="n">
        <v>3</v>
      </c>
      <c r="BA31" s="2" t="n">
        <f aca="false">SUM(AW31:AZ31)/4</f>
        <v>4</v>
      </c>
      <c r="BB31" s="2" t="n">
        <v>3</v>
      </c>
      <c r="BC31" s="2" t="n">
        <v>4</v>
      </c>
      <c r="BD31" s="2" t="n">
        <v>4</v>
      </c>
      <c r="BE31" s="2" t="n">
        <v>3</v>
      </c>
      <c r="BF31" s="0" t="n">
        <f aca="false">SUM(BB31:BE31)/4</f>
        <v>3.5</v>
      </c>
    </row>
    <row r="32" customFormat="false" ht="15" hidden="false" customHeight="false" outlineLevel="0" collapsed="false">
      <c r="A32" s="2" t="n">
        <v>4</v>
      </c>
      <c r="B32" s="2" t="n">
        <v>3</v>
      </c>
      <c r="C32" s="2" t="n">
        <v>4</v>
      </c>
      <c r="D32" s="2" t="n">
        <v>5</v>
      </c>
      <c r="E32" s="2" t="n">
        <f aca="false">SUM(A32:D32)/4</f>
        <v>4</v>
      </c>
      <c r="F32" s="2" t="n">
        <v>2</v>
      </c>
      <c r="G32" s="2" t="n">
        <v>2</v>
      </c>
      <c r="H32" s="2" t="n">
        <v>4</v>
      </c>
      <c r="I32" s="2" t="n">
        <v>4</v>
      </c>
      <c r="J32" s="2" t="n">
        <f aca="false">SUM(F32:I32)/4</f>
        <v>3</v>
      </c>
      <c r="K32" s="2" t="n">
        <v>4</v>
      </c>
      <c r="L32" s="2" t="n">
        <v>4</v>
      </c>
      <c r="M32" s="2" t="n">
        <v>4</v>
      </c>
      <c r="N32" s="2" t="n">
        <v>2</v>
      </c>
      <c r="O32" s="2" t="n">
        <f aca="false">SUM(K32:N32)/4</f>
        <v>3.5</v>
      </c>
      <c r="P32" s="2" t="n">
        <v>4</v>
      </c>
      <c r="Q32" s="2" t="n">
        <v>4</v>
      </c>
      <c r="R32" s="2" t="n">
        <v>4</v>
      </c>
      <c r="S32" s="2" t="n">
        <v>4</v>
      </c>
      <c r="T32" s="2" t="n">
        <f aca="false">SUM(P32:S32)/4</f>
        <v>4</v>
      </c>
      <c r="U32" s="2" t="n">
        <v>3</v>
      </c>
      <c r="V32" s="2" t="n">
        <v>4</v>
      </c>
      <c r="W32" s="2" t="n">
        <f aca="false">SUM(U32:V32)/2</f>
        <v>3.5</v>
      </c>
      <c r="X32" s="2" t="n">
        <v>2</v>
      </c>
      <c r="Y32" s="2" t="n">
        <v>3</v>
      </c>
      <c r="Z32" s="2" t="n">
        <v>2</v>
      </c>
      <c r="AA32" s="2" t="n">
        <v>4</v>
      </c>
      <c r="AB32" s="2" t="n">
        <f aca="false">SUM(X32:AA32)/4</f>
        <v>2.75</v>
      </c>
      <c r="AC32" s="2" t="n">
        <v>3</v>
      </c>
      <c r="AD32" s="2" t="n">
        <v>4</v>
      </c>
      <c r="AE32" s="2" t="n">
        <v>2</v>
      </c>
      <c r="AF32" s="2" t="n">
        <v>4</v>
      </c>
      <c r="AG32" s="2" t="n">
        <f aca="false">SUM(AC32:AF32)/4</f>
        <v>3.25</v>
      </c>
      <c r="AH32" s="2" t="n">
        <v>4</v>
      </c>
      <c r="AI32" s="2" t="n">
        <v>4</v>
      </c>
      <c r="AJ32" s="2" t="n">
        <v>4</v>
      </c>
      <c r="AK32" s="2" t="n">
        <v>4</v>
      </c>
      <c r="AL32" s="2" t="n">
        <f aca="false">SUM(AH32:AK32)/4</f>
        <v>4</v>
      </c>
      <c r="AM32" s="2" t="n">
        <v>4</v>
      </c>
      <c r="AN32" s="2" t="n">
        <v>4</v>
      </c>
      <c r="AO32" s="2" t="n">
        <v>4</v>
      </c>
      <c r="AP32" s="2" t="n">
        <v>4</v>
      </c>
      <c r="AQ32" s="2" t="n">
        <f aca="false">SUM(AM32:AP32)/4</f>
        <v>4</v>
      </c>
      <c r="AR32" s="2" t="n">
        <v>3</v>
      </c>
      <c r="AS32" s="2" t="n">
        <v>2</v>
      </c>
      <c r="AT32" s="2" t="n">
        <v>2</v>
      </c>
      <c r="AU32" s="2" t="n">
        <v>4</v>
      </c>
      <c r="AV32" s="2" t="n">
        <f aca="false">SUM(AR32:AU32)/4</f>
        <v>2.75</v>
      </c>
      <c r="AW32" s="2" t="n">
        <v>4</v>
      </c>
      <c r="AX32" s="2" t="n">
        <v>4</v>
      </c>
      <c r="AY32" s="2" t="n">
        <v>4</v>
      </c>
      <c r="AZ32" s="2" t="n">
        <v>4</v>
      </c>
      <c r="BA32" s="2" t="n">
        <f aca="false">SUM(AW32:AZ32)/4</f>
        <v>4</v>
      </c>
      <c r="BB32" s="2" t="n">
        <v>2</v>
      </c>
      <c r="BC32" s="2" t="n">
        <v>2</v>
      </c>
      <c r="BD32" s="2" t="n">
        <v>2</v>
      </c>
      <c r="BE32" s="2" t="n">
        <v>4</v>
      </c>
      <c r="BF32" s="0" t="n">
        <f aca="false">SUM(BB32:BE32)/4</f>
        <v>2.5</v>
      </c>
    </row>
    <row r="33" customFormat="false" ht="15" hidden="false" customHeight="false" outlineLevel="0" collapsed="false">
      <c r="A33" s="2" t="n">
        <v>3</v>
      </c>
      <c r="B33" s="2" t="n">
        <v>5</v>
      </c>
      <c r="C33" s="2" t="n">
        <v>5</v>
      </c>
      <c r="D33" s="2" t="n">
        <v>3</v>
      </c>
      <c r="E33" s="2" t="n">
        <f aca="false">SUM(A33:D33)/4</f>
        <v>4</v>
      </c>
      <c r="F33" s="2" t="n">
        <v>3</v>
      </c>
      <c r="G33" s="2" t="n">
        <v>5</v>
      </c>
      <c r="H33" s="2" t="n">
        <v>5</v>
      </c>
      <c r="I33" s="2" t="n">
        <v>4</v>
      </c>
      <c r="J33" s="2" t="n">
        <f aca="false">SUM(F33:I33)/4</f>
        <v>4.25</v>
      </c>
      <c r="K33" s="2" t="n">
        <v>5</v>
      </c>
      <c r="L33" s="2" t="n">
        <v>3</v>
      </c>
      <c r="M33" s="2" t="n">
        <v>3</v>
      </c>
      <c r="N33" s="2" t="n">
        <v>4</v>
      </c>
      <c r="O33" s="2" t="n">
        <f aca="false">SUM(K33:N33)/4</f>
        <v>3.75</v>
      </c>
      <c r="P33" s="2" t="n">
        <v>5</v>
      </c>
      <c r="Q33" s="2" t="n">
        <v>4</v>
      </c>
      <c r="R33" s="2" t="n">
        <v>5</v>
      </c>
      <c r="S33" s="2" t="n">
        <v>2</v>
      </c>
      <c r="T33" s="2" t="n">
        <f aca="false">SUM(P33:S33)/4</f>
        <v>4</v>
      </c>
      <c r="U33" s="2" t="n">
        <v>4</v>
      </c>
      <c r="V33" s="2" t="n">
        <v>3</v>
      </c>
      <c r="W33" s="2" t="n">
        <f aca="false">SUM(U33:V33)/2</f>
        <v>3.5</v>
      </c>
      <c r="X33" s="2" t="n">
        <v>3</v>
      </c>
      <c r="Y33" s="2" t="n">
        <v>4</v>
      </c>
      <c r="Z33" s="2" t="n">
        <v>3</v>
      </c>
      <c r="AA33" s="2" t="n">
        <v>4</v>
      </c>
      <c r="AB33" s="2" t="n">
        <f aca="false">SUM(X33:AA33)/4</f>
        <v>3.5</v>
      </c>
      <c r="AC33" s="2" t="n">
        <v>3</v>
      </c>
      <c r="AD33" s="2" t="n">
        <v>5</v>
      </c>
      <c r="AE33" s="2" t="n">
        <v>2</v>
      </c>
      <c r="AF33" s="2" t="n">
        <v>3</v>
      </c>
      <c r="AG33" s="2" t="n">
        <f aca="false">SUM(AC33:AF33)/4</f>
        <v>3.25</v>
      </c>
      <c r="AH33" s="2" t="n">
        <v>3</v>
      </c>
      <c r="AI33" s="2" t="n">
        <v>1</v>
      </c>
      <c r="AJ33" s="2" t="n">
        <v>2</v>
      </c>
      <c r="AK33" s="2" t="n">
        <v>1</v>
      </c>
      <c r="AL33" s="2" t="n">
        <f aca="false">SUM(AH33:AK33)/4</f>
        <v>1.75</v>
      </c>
      <c r="AM33" s="2" t="n">
        <v>3</v>
      </c>
      <c r="AN33" s="2" t="n">
        <v>5</v>
      </c>
      <c r="AO33" s="2" t="n">
        <v>4</v>
      </c>
      <c r="AP33" s="2" t="n">
        <v>4</v>
      </c>
      <c r="AQ33" s="2" t="n">
        <f aca="false">SUM(AM33:AP33)/4</f>
        <v>4</v>
      </c>
      <c r="AR33" s="2" t="n">
        <v>4</v>
      </c>
      <c r="AS33" s="2" t="n">
        <v>4</v>
      </c>
      <c r="AT33" s="2" t="n">
        <v>3</v>
      </c>
      <c r="AU33" s="2" t="n">
        <v>5</v>
      </c>
      <c r="AV33" s="2" t="n">
        <f aca="false">SUM(AR33:AU33)/4</f>
        <v>4</v>
      </c>
      <c r="AW33" s="2" t="n">
        <v>5</v>
      </c>
      <c r="AX33" s="2" t="n">
        <v>4</v>
      </c>
      <c r="AY33" s="2" t="n">
        <v>3</v>
      </c>
      <c r="AZ33" s="2" t="n">
        <v>4</v>
      </c>
      <c r="BA33" s="2" t="n">
        <f aca="false">SUM(AW33:AZ33)/4</f>
        <v>4</v>
      </c>
      <c r="BB33" s="2" t="n">
        <v>3</v>
      </c>
      <c r="BC33" s="2" t="n">
        <v>4</v>
      </c>
      <c r="BD33" s="2" t="n">
        <v>4</v>
      </c>
      <c r="BE33" s="2" t="n">
        <v>4</v>
      </c>
      <c r="BF33" s="0" t="n">
        <f aca="false">SUM(BB33:BE33)/4</f>
        <v>3.75</v>
      </c>
    </row>
    <row r="34" customFormat="false" ht="15" hidden="false" customHeight="false" outlineLevel="0" collapsed="false">
      <c r="A34" s="2" t="n">
        <v>4</v>
      </c>
      <c r="B34" s="2" t="n">
        <v>4</v>
      </c>
      <c r="C34" s="2" t="n">
        <v>4</v>
      </c>
      <c r="D34" s="2" t="n">
        <v>2</v>
      </c>
      <c r="E34" s="2" t="n">
        <f aca="false">SUM(A34:D34)/4</f>
        <v>3.5</v>
      </c>
      <c r="F34" s="2" t="n">
        <v>4</v>
      </c>
      <c r="G34" s="2" t="n">
        <v>2</v>
      </c>
      <c r="H34" s="2" t="n">
        <v>2</v>
      </c>
      <c r="I34" s="2" t="n">
        <v>5</v>
      </c>
      <c r="J34" s="2" t="n">
        <f aca="false">SUM(F34:I34)/4</f>
        <v>3.25</v>
      </c>
      <c r="K34" s="2" t="n">
        <v>5</v>
      </c>
      <c r="L34" s="2" t="n">
        <v>4</v>
      </c>
      <c r="M34" s="2" t="n">
        <v>5</v>
      </c>
      <c r="N34" s="2" t="n">
        <v>2</v>
      </c>
      <c r="O34" s="2" t="n">
        <f aca="false">SUM(K34:N34)/4</f>
        <v>4</v>
      </c>
      <c r="P34" s="2" t="n">
        <v>5</v>
      </c>
      <c r="Q34" s="2" t="n">
        <v>5</v>
      </c>
      <c r="R34" s="2" t="n">
        <v>5</v>
      </c>
      <c r="S34" s="2" t="n">
        <v>5</v>
      </c>
      <c r="T34" s="2" t="n">
        <f aca="false">SUM(P34:S34)/4</f>
        <v>5</v>
      </c>
      <c r="U34" s="2" t="n">
        <v>5</v>
      </c>
      <c r="V34" s="2" t="n">
        <v>5</v>
      </c>
      <c r="W34" s="2" t="n">
        <f aca="false">SUM(U34:V34)/2</f>
        <v>5</v>
      </c>
      <c r="X34" s="2" t="n">
        <v>1</v>
      </c>
      <c r="Y34" s="2" t="n">
        <v>1</v>
      </c>
      <c r="Z34" s="2" t="n">
        <v>1</v>
      </c>
      <c r="AA34" s="2" t="n">
        <v>5</v>
      </c>
      <c r="AB34" s="2" t="n">
        <f aca="false">SUM(X34:AA34)/4</f>
        <v>2</v>
      </c>
      <c r="AC34" s="2" t="n">
        <v>4</v>
      </c>
      <c r="AD34" s="2" t="n">
        <v>4</v>
      </c>
      <c r="AE34" s="2" t="n">
        <v>4</v>
      </c>
      <c r="AF34" s="2" t="n">
        <v>2</v>
      </c>
      <c r="AG34" s="2" t="n">
        <f aca="false">SUM(AC34:AF34)/4</f>
        <v>3.5</v>
      </c>
      <c r="AH34" s="2" t="n">
        <v>4</v>
      </c>
      <c r="AI34" s="2" t="n">
        <v>3</v>
      </c>
      <c r="AJ34" s="2" t="n">
        <v>4</v>
      </c>
      <c r="AK34" s="2" t="n">
        <v>4</v>
      </c>
      <c r="AL34" s="2" t="n">
        <f aca="false">SUM(AH34:AK34)/4</f>
        <v>3.75</v>
      </c>
      <c r="AM34" s="2" t="n">
        <v>2</v>
      </c>
      <c r="AN34" s="2" t="n">
        <v>4</v>
      </c>
      <c r="AO34" s="2" t="n">
        <v>5</v>
      </c>
      <c r="AP34" s="2" t="n">
        <v>5</v>
      </c>
      <c r="AQ34" s="2" t="n">
        <f aca="false">SUM(AM34:AP34)/4</f>
        <v>4</v>
      </c>
      <c r="AR34" s="2" t="n">
        <v>5</v>
      </c>
      <c r="AS34" s="2" t="n">
        <v>5</v>
      </c>
      <c r="AT34" s="2" t="n">
        <v>5</v>
      </c>
      <c r="AU34" s="2" t="n">
        <v>5</v>
      </c>
      <c r="AV34" s="2" t="n">
        <f aca="false">SUM(AR34:AU34)/4</f>
        <v>5</v>
      </c>
      <c r="AW34" s="2" t="n">
        <v>5</v>
      </c>
      <c r="AX34" s="2" t="n">
        <v>5</v>
      </c>
      <c r="AY34" s="2" t="n">
        <v>4</v>
      </c>
      <c r="AZ34" s="2" t="n">
        <v>5</v>
      </c>
      <c r="BA34" s="2" t="n">
        <f aca="false">SUM(AW34:AZ34)/4</f>
        <v>4.75</v>
      </c>
      <c r="BB34" s="2" t="n">
        <v>4</v>
      </c>
      <c r="BC34" s="2" t="n">
        <v>4</v>
      </c>
      <c r="BD34" s="2" t="n">
        <v>5</v>
      </c>
      <c r="BE34" s="2" t="n">
        <v>5</v>
      </c>
      <c r="BF34" s="0" t="n">
        <f aca="false">SUM(BB34:BE34)/4</f>
        <v>4.5</v>
      </c>
    </row>
    <row r="35" customFormat="false" ht="15" hidden="false" customHeight="false" outlineLevel="0" collapsed="false">
      <c r="A35" s="2" t="n">
        <v>5</v>
      </c>
      <c r="B35" s="2" t="n">
        <v>2</v>
      </c>
      <c r="C35" s="2" t="n">
        <v>1</v>
      </c>
      <c r="D35" s="2" t="n">
        <v>2</v>
      </c>
      <c r="E35" s="2" t="n">
        <f aca="false">SUM(A35:D35)/4</f>
        <v>2.5</v>
      </c>
      <c r="F35" s="2" t="n">
        <v>4</v>
      </c>
      <c r="G35" s="2" t="n">
        <v>4</v>
      </c>
      <c r="H35" s="2" t="n">
        <v>1</v>
      </c>
      <c r="I35" s="2" t="n">
        <v>4</v>
      </c>
      <c r="J35" s="2" t="n">
        <f aca="false">SUM(F35:I35)/4</f>
        <v>3.25</v>
      </c>
      <c r="K35" s="2" t="n">
        <v>5</v>
      </c>
      <c r="L35" s="2" t="n">
        <v>5</v>
      </c>
      <c r="M35" s="2" t="n">
        <v>3</v>
      </c>
      <c r="N35" s="2" t="n">
        <v>4</v>
      </c>
      <c r="O35" s="2" t="n">
        <f aca="false">SUM(K35:N35)/4</f>
        <v>4.25</v>
      </c>
      <c r="P35" s="2" t="n">
        <v>4</v>
      </c>
      <c r="Q35" s="2" t="n">
        <v>0</v>
      </c>
      <c r="R35" s="2" t="n">
        <v>4</v>
      </c>
      <c r="S35" s="2" t="n">
        <v>5</v>
      </c>
      <c r="T35" s="2" t="n">
        <f aca="false">SUM(P35:S35)/4</f>
        <v>3.25</v>
      </c>
      <c r="U35" s="2" t="n">
        <v>5</v>
      </c>
      <c r="V35" s="2" t="n">
        <v>5</v>
      </c>
      <c r="W35" s="2" t="n">
        <f aca="false">SUM(U35:V35)/2</f>
        <v>5</v>
      </c>
      <c r="X35" s="2" t="n">
        <v>1</v>
      </c>
      <c r="Y35" s="2" t="n">
        <v>2</v>
      </c>
      <c r="Z35" s="2" t="n">
        <v>2</v>
      </c>
      <c r="AA35" s="2" t="n">
        <v>2</v>
      </c>
      <c r="AB35" s="2" t="n">
        <f aca="false">SUM(X35:AA35)/4</f>
        <v>1.75</v>
      </c>
      <c r="AC35" s="2" t="n">
        <v>4</v>
      </c>
      <c r="AD35" s="2" t="n">
        <v>4</v>
      </c>
      <c r="AE35" s="2" t="n">
        <v>2</v>
      </c>
      <c r="AF35" s="2" t="n">
        <v>2</v>
      </c>
      <c r="AG35" s="2" t="n">
        <f aca="false">SUM(AC35:AF35)/4</f>
        <v>3</v>
      </c>
      <c r="AH35" s="2" t="n">
        <v>4</v>
      </c>
      <c r="AI35" s="2" t="n">
        <v>3</v>
      </c>
      <c r="AJ35" s="2" t="n">
        <v>3</v>
      </c>
      <c r="AK35" s="2" t="n">
        <v>4</v>
      </c>
      <c r="AL35" s="2" t="n">
        <f aca="false">SUM(AH35:AK35)/4</f>
        <v>3.5</v>
      </c>
      <c r="AM35" s="2" t="n">
        <v>4</v>
      </c>
      <c r="AN35" s="2" t="n">
        <v>4</v>
      </c>
      <c r="AO35" s="2" t="n">
        <v>3</v>
      </c>
      <c r="AP35" s="2" t="n">
        <v>2</v>
      </c>
      <c r="AQ35" s="2" t="n">
        <f aca="false">SUM(AM35:AP35)/4</f>
        <v>3.25</v>
      </c>
      <c r="AR35" s="2" t="n">
        <v>5</v>
      </c>
      <c r="AS35" s="2" t="n">
        <v>4</v>
      </c>
      <c r="AT35" s="2" t="n">
        <v>2</v>
      </c>
      <c r="AU35" s="2" t="n">
        <v>5</v>
      </c>
      <c r="AV35" s="2" t="n">
        <f aca="false">SUM(AR35:AU35)/4</f>
        <v>4</v>
      </c>
      <c r="AW35" s="2" t="n">
        <v>4</v>
      </c>
      <c r="AX35" s="2" t="n">
        <v>4</v>
      </c>
      <c r="AY35" s="2" t="n">
        <v>4</v>
      </c>
      <c r="AZ35" s="2" t="n">
        <v>2</v>
      </c>
      <c r="BA35" s="2" t="n">
        <f aca="false">SUM(AW35:AZ35)/4</f>
        <v>3.5</v>
      </c>
      <c r="BB35" s="2" t="n">
        <v>0</v>
      </c>
      <c r="BC35" s="2" t="n">
        <v>4</v>
      </c>
      <c r="BD35" s="2" t="n">
        <v>5</v>
      </c>
      <c r="BE35" s="2" t="n">
        <v>4</v>
      </c>
      <c r="BF35" s="0" t="n">
        <f aca="false">SUM(BB35:BE35)/4</f>
        <v>3.25</v>
      </c>
    </row>
    <row r="36" customFormat="false" ht="15" hidden="false" customHeight="false" outlineLevel="0" collapsed="false">
      <c r="A36" s="2" t="n">
        <v>4</v>
      </c>
      <c r="B36" s="2" t="n">
        <v>4</v>
      </c>
      <c r="C36" s="2" t="n">
        <v>5</v>
      </c>
      <c r="D36" s="2" t="n">
        <v>4</v>
      </c>
      <c r="E36" s="2" t="n">
        <f aca="false">SUM(A36:D36)/4</f>
        <v>4.25</v>
      </c>
      <c r="F36" s="2" t="n">
        <v>0</v>
      </c>
      <c r="G36" s="2" t="n">
        <v>0</v>
      </c>
      <c r="H36" s="2" t="n">
        <v>5</v>
      </c>
      <c r="I36" s="2" t="n">
        <v>4</v>
      </c>
      <c r="J36" s="2" t="n">
        <f aca="false">SUM(F36:I36)/4</f>
        <v>2.25</v>
      </c>
      <c r="K36" s="2" t="n">
        <v>4</v>
      </c>
      <c r="L36" s="2" t="n">
        <v>4</v>
      </c>
      <c r="M36" s="2" t="n">
        <v>3</v>
      </c>
      <c r="N36" s="2" t="n">
        <v>0</v>
      </c>
      <c r="O36" s="2" t="n">
        <f aca="false">SUM(K36:N36)/4</f>
        <v>2.75</v>
      </c>
      <c r="P36" s="2" t="n">
        <v>5</v>
      </c>
      <c r="Q36" s="2" t="n">
        <v>4</v>
      </c>
      <c r="R36" s="2" t="n">
        <v>4</v>
      </c>
      <c r="S36" s="2" t="n">
        <v>4</v>
      </c>
      <c r="T36" s="2" t="n">
        <f aca="false">SUM(P36:S36)/4</f>
        <v>4.25</v>
      </c>
      <c r="U36" s="2" t="n">
        <v>2</v>
      </c>
      <c r="V36" s="2" t="n">
        <v>4</v>
      </c>
      <c r="W36" s="2" t="n">
        <f aca="false">SUM(U36:V36)/2</f>
        <v>3</v>
      </c>
      <c r="X36" s="2" t="n">
        <v>2</v>
      </c>
      <c r="Y36" s="2" t="n">
        <v>2</v>
      </c>
      <c r="Z36" s="2" t="n">
        <v>2</v>
      </c>
      <c r="AA36" s="2" t="n">
        <v>3</v>
      </c>
      <c r="AB36" s="2" t="n">
        <f aca="false">SUM(X36:AA36)/4</f>
        <v>2.25</v>
      </c>
      <c r="AC36" s="2" t="n">
        <v>2</v>
      </c>
      <c r="AD36" s="2" t="n">
        <v>5</v>
      </c>
      <c r="AE36" s="2" t="n">
        <v>2</v>
      </c>
      <c r="AF36" s="2" t="n">
        <v>3</v>
      </c>
      <c r="AG36" s="2" t="n">
        <f aca="false">SUM(AC36:AF36)/4</f>
        <v>3</v>
      </c>
      <c r="AH36" s="2" t="n">
        <v>4</v>
      </c>
      <c r="AI36" s="2" t="n">
        <v>3</v>
      </c>
      <c r="AJ36" s="2" t="n">
        <v>2</v>
      </c>
      <c r="AK36" s="2" t="n">
        <v>2</v>
      </c>
      <c r="AL36" s="2" t="n">
        <f aca="false">SUM(AH36:AK36)/4</f>
        <v>2.75</v>
      </c>
      <c r="AM36" s="2" t="n">
        <v>5</v>
      </c>
      <c r="AN36" s="2" t="n">
        <v>5</v>
      </c>
      <c r="AO36" s="2" t="n">
        <v>4</v>
      </c>
      <c r="AP36" s="2" t="n">
        <v>4</v>
      </c>
      <c r="AQ36" s="2" t="n">
        <f aca="false">SUM(AM36:AP36)/4</f>
        <v>4.5</v>
      </c>
      <c r="AR36" s="2" t="n">
        <v>4</v>
      </c>
      <c r="AS36" s="2" t="n">
        <v>4</v>
      </c>
      <c r="AT36" s="2" t="n">
        <v>3</v>
      </c>
      <c r="AU36" s="2" t="n">
        <v>0</v>
      </c>
      <c r="AV36" s="2" t="n">
        <f aca="false">SUM(AR36:AU36)/4</f>
        <v>2.75</v>
      </c>
      <c r="AW36" s="2" t="n">
        <v>4</v>
      </c>
      <c r="AX36" s="2" t="n">
        <v>0</v>
      </c>
      <c r="AY36" s="2" t="n">
        <v>5</v>
      </c>
      <c r="AZ36" s="2" t="n">
        <v>3</v>
      </c>
      <c r="BA36" s="2" t="n">
        <f aca="false">SUM(AW36:AZ36)/4</f>
        <v>3</v>
      </c>
      <c r="BB36" s="2" t="n">
        <v>4</v>
      </c>
      <c r="BC36" s="2" t="n">
        <v>4</v>
      </c>
      <c r="BD36" s="2" t="n">
        <v>4</v>
      </c>
      <c r="BE36" s="2" t="n">
        <v>3</v>
      </c>
      <c r="BF36" s="0" t="n">
        <f aca="false">SUM(BB36:BE36)/4</f>
        <v>3.75</v>
      </c>
    </row>
    <row r="37" customFormat="false" ht="15" hidden="false" customHeight="false" outlineLevel="0" collapsed="false">
      <c r="A37" s="2" t="n">
        <v>2</v>
      </c>
      <c r="B37" s="2" t="n">
        <v>2</v>
      </c>
      <c r="C37" s="2" t="n">
        <v>2</v>
      </c>
      <c r="D37" s="2" t="n">
        <v>1</v>
      </c>
      <c r="E37" s="2" t="n">
        <f aca="false">SUM(A37:D37)/4</f>
        <v>1.75</v>
      </c>
      <c r="F37" s="2" t="n">
        <v>2</v>
      </c>
      <c r="G37" s="2" t="n">
        <v>2</v>
      </c>
      <c r="H37" s="2" t="n">
        <v>2</v>
      </c>
      <c r="I37" s="2" t="n">
        <v>5</v>
      </c>
      <c r="J37" s="2" t="n">
        <f aca="false">SUM(F37:I37)/4</f>
        <v>2.75</v>
      </c>
      <c r="K37" s="2" t="n">
        <v>4</v>
      </c>
      <c r="L37" s="2" t="n">
        <v>4</v>
      </c>
      <c r="M37" s="2" t="n">
        <v>3</v>
      </c>
      <c r="N37" s="2" t="n">
        <v>2</v>
      </c>
      <c r="O37" s="2" t="n">
        <f aca="false">SUM(K37:N37)/4</f>
        <v>3.25</v>
      </c>
      <c r="P37" s="2" t="n">
        <v>4</v>
      </c>
      <c r="Q37" s="2" t="n">
        <v>4</v>
      </c>
      <c r="R37" s="2" t="n">
        <v>5</v>
      </c>
      <c r="S37" s="2" t="n">
        <v>5</v>
      </c>
      <c r="T37" s="2" t="n">
        <f aca="false">SUM(P37:S37)/4</f>
        <v>4.5</v>
      </c>
      <c r="U37" s="2" t="n">
        <v>5</v>
      </c>
      <c r="V37" s="2" t="n">
        <v>4</v>
      </c>
      <c r="W37" s="2" t="n">
        <f aca="false">SUM(U37:V37)/2</f>
        <v>4.5</v>
      </c>
      <c r="X37" s="2" t="n">
        <v>1</v>
      </c>
      <c r="Y37" s="2" t="n">
        <v>3</v>
      </c>
      <c r="Z37" s="2" t="n">
        <v>2</v>
      </c>
      <c r="AA37" s="2" t="n">
        <v>2</v>
      </c>
      <c r="AB37" s="2" t="n">
        <f aca="false">SUM(X37:AA37)/4</f>
        <v>2</v>
      </c>
      <c r="AC37" s="2" t="n">
        <v>2</v>
      </c>
      <c r="AD37" s="2" t="n">
        <v>4</v>
      </c>
      <c r="AE37" s="2" t="n">
        <v>3</v>
      </c>
      <c r="AF37" s="2" t="n">
        <v>2</v>
      </c>
      <c r="AG37" s="2" t="n">
        <f aca="false">SUM(AC37:AF37)/4</f>
        <v>2.75</v>
      </c>
      <c r="AH37" s="2" t="n">
        <v>4</v>
      </c>
      <c r="AI37" s="2" t="n">
        <v>4</v>
      </c>
      <c r="AJ37" s="2" t="n">
        <v>3</v>
      </c>
      <c r="AK37" s="2" t="n">
        <v>3</v>
      </c>
      <c r="AL37" s="2" t="n">
        <f aca="false">SUM(AH37:AK37)/4</f>
        <v>3.5</v>
      </c>
      <c r="AM37" s="2" t="n">
        <v>3</v>
      </c>
      <c r="AN37" s="2" t="n">
        <v>4</v>
      </c>
      <c r="AO37" s="2" t="n">
        <v>3</v>
      </c>
      <c r="AP37" s="2" t="n">
        <v>4</v>
      </c>
      <c r="AQ37" s="2" t="n">
        <f aca="false">SUM(AM37:AP37)/4</f>
        <v>3.5</v>
      </c>
      <c r="AR37" s="2" t="n">
        <v>4</v>
      </c>
      <c r="AS37" s="2" t="n">
        <v>4</v>
      </c>
      <c r="AT37" s="2" t="n">
        <v>4</v>
      </c>
      <c r="AU37" s="2" t="n">
        <v>4</v>
      </c>
      <c r="AV37" s="2" t="n">
        <f aca="false">SUM(AR37:AU37)/4</f>
        <v>4</v>
      </c>
      <c r="AW37" s="2" t="n">
        <v>4</v>
      </c>
      <c r="AX37" s="2" t="n">
        <v>4</v>
      </c>
      <c r="AY37" s="2" t="n">
        <v>3</v>
      </c>
      <c r="AZ37" s="2" t="n">
        <v>3</v>
      </c>
      <c r="BA37" s="2" t="n">
        <f aca="false">SUM(AW37:AZ37)/4</f>
        <v>3.5</v>
      </c>
      <c r="BB37" s="2" t="n">
        <v>2</v>
      </c>
      <c r="BC37" s="2" t="n">
        <v>4</v>
      </c>
      <c r="BD37" s="2" t="n">
        <v>5</v>
      </c>
      <c r="BE37" s="2" t="n">
        <v>4</v>
      </c>
      <c r="BF37" s="0" t="n">
        <f aca="false">SUM(BB37:BE37)/4</f>
        <v>3.75</v>
      </c>
    </row>
    <row r="38" customFormat="false" ht="15" hidden="false" customHeight="false" outlineLevel="0" collapsed="false">
      <c r="A38" s="2" t="n">
        <v>2</v>
      </c>
      <c r="B38" s="2" t="n">
        <v>5</v>
      </c>
      <c r="C38" s="2" t="n">
        <v>5</v>
      </c>
      <c r="D38" s="2" t="n">
        <v>4</v>
      </c>
      <c r="E38" s="2" t="n">
        <f aca="false">SUM(A38:D38)/4</f>
        <v>4</v>
      </c>
      <c r="F38" s="2" t="n">
        <v>5</v>
      </c>
      <c r="G38" s="2" t="n">
        <v>4</v>
      </c>
      <c r="H38" s="2" t="n">
        <v>4</v>
      </c>
      <c r="I38" s="2" t="n">
        <v>5</v>
      </c>
      <c r="J38" s="2" t="n">
        <f aca="false">SUM(F38:I38)/4</f>
        <v>4.5</v>
      </c>
      <c r="K38" s="2" t="n">
        <v>5</v>
      </c>
      <c r="L38" s="2" t="n">
        <v>4</v>
      </c>
      <c r="M38" s="2" t="n">
        <v>5</v>
      </c>
      <c r="N38" s="2" t="n">
        <v>5</v>
      </c>
      <c r="O38" s="2" t="n">
        <f aca="false">SUM(K38:N38)/4</f>
        <v>4.75</v>
      </c>
      <c r="P38" s="2" t="n">
        <v>4</v>
      </c>
      <c r="Q38" s="2" t="n">
        <v>4</v>
      </c>
      <c r="R38" s="2" t="n">
        <v>4</v>
      </c>
      <c r="S38" s="2" t="n">
        <v>4</v>
      </c>
      <c r="T38" s="2" t="n">
        <f aca="false">SUM(P38:S38)/4</f>
        <v>4</v>
      </c>
      <c r="U38" s="2" t="n">
        <v>2</v>
      </c>
      <c r="V38" s="2" t="n">
        <v>4</v>
      </c>
      <c r="W38" s="2" t="n">
        <f aca="false">SUM(U38:V38)/2</f>
        <v>3</v>
      </c>
      <c r="X38" s="2" t="n">
        <v>3</v>
      </c>
      <c r="Y38" s="2" t="n">
        <v>2</v>
      </c>
      <c r="Z38" s="2" t="n">
        <v>2</v>
      </c>
      <c r="AA38" s="2" t="n">
        <v>3</v>
      </c>
      <c r="AB38" s="2" t="n">
        <f aca="false">SUM(X38:AA38)/4</f>
        <v>2.5</v>
      </c>
      <c r="AC38" s="2" t="n">
        <v>3</v>
      </c>
      <c r="AD38" s="2" t="n">
        <v>4</v>
      </c>
      <c r="AE38" s="2" t="n">
        <v>4</v>
      </c>
      <c r="AF38" s="2" t="n">
        <v>1</v>
      </c>
      <c r="AG38" s="2" t="n">
        <f aca="false">SUM(AC38:AF38)/4</f>
        <v>3</v>
      </c>
      <c r="AH38" s="2" t="n">
        <v>2</v>
      </c>
      <c r="AI38" s="2" t="n">
        <v>2</v>
      </c>
      <c r="AJ38" s="2" t="n">
        <v>2</v>
      </c>
      <c r="AK38" s="2" t="n">
        <v>2</v>
      </c>
      <c r="AL38" s="2" t="n">
        <f aca="false">SUM(AH38:AK38)/4</f>
        <v>2</v>
      </c>
      <c r="AM38" s="2" t="n">
        <v>4</v>
      </c>
      <c r="AN38" s="2" t="n">
        <v>4</v>
      </c>
      <c r="AO38" s="2" t="n">
        <v>2</v>
      </c>
      <c r="AP38" s="2" t="n">
        <v>4</v>
      </c>
      <c r="AQ38" s="2" t="n">
        <f aca="false">SUM(AM38:AP38)/4</f>
        <v>3.5</v>
      </c>
      <c r="AR38" s="2" t="n">
        <v>4</v>
      </c>
      <c r="AS38" s="2" t="n">
        <v>3</v>
      </c>
      <c r="AT38" s="2" t="n">
        <v>2</v>
      </c>
      <c r="AU38" s="2" t="n">
        <v>5</v>
      </c>
      <c r="AV38" s="2" t="n">
        <f aca="false">SUM(AR38:AU38)/4</f>
        <v>3.5</v>
      </c>
      <c r="AW38" s="2" t="n">
        <v>5</v>
      </c>
      <c r="AX38" s="2" t="n">
        <v>4</v>
      </c>
      <c r="AY38" s="2" t="n">
        <v>4</v>
      </c>
      <c r="AZ38" s="2" t="n">
        <v>3</v>
      </c>
      <c r="BA38" s="2" t="n">
        <f aca="false">SUM(AW38:AZ38)/4</f>
        <v>4</v>
      </c>
      <c r="BB38" s="2" t="n">
        <v>4</v>
      </c>
      <c r="BC38" s="2" t="n">
        <v>4</v>
      </c>
      <c r="BD38" s="2" t="n">
        <v>4</v>
      </c>
      <c r="BE38" s="2" t="n">
        <v>4</v>
      </c>
      <c r="BF38" s="0" t="n">
        <f aca="false">SUM(BB38:BE38)/4</f>
        <v>4</v>
      </c>
    </row>
    <row r="39" customFormat="false" ht="15" hidden="false" customHeight="false" outlineLevel="0" collapsed="false">
      <c r="A39" s="2" t="n">
        <v>5</v>
      </c>
      <c r="B39" s="2" t="n">
        <v>3</v>
      </c>
      <c r="C39" s="2" t="n">
        <v>4</v>
      </c>
      <c r="D39" s="2" t="n">
        <v>5</v>
      </c>
      <c r="E39" s="2" t="n">
        <f aca="false">SUM(A39:D39)/4</f>
        <v>4.25</v>
      </c>
      <c r="F39" s="2" t="n">
        <v>3</v>
      </c>
      <c r="G39" s="2" t="n">
        <v>2</v>
      </c>
      <c r="H39" s="2" t="n">
        <v>2</v>
      </c>
      <c r="I39" s="2" t="n">
        <v>4</v>
      </c>
      <c r="J39" s="2" t="n">
        <f aca="false">SUM(F39:I39)/4</f>
        <v>2.75</v>
      </c>
      <c r="K39" s="2" t="n">
        <v>5</v>
      </c>
      <c r="L39" s="2" t="n">
        <v>5</v>
      </c>
      <c r="M39" s="2" t="n">
        <v>2</v>
      </c>
      <c r="N39" s="2" t="n">
        <v>1</v>
      </c>
      <c r="O39" s="2" t="n">
        <f aca="false">SUM(K39:N39)/4</f>
        <v>3.25</v>
      </c>
      <c r="P39" s="2" t="n">
        <v>4</v>
      </c>
      <c r="Q39" s="2" t="n">
        <v>2</v>
      </c>
      <c r="R39" s="2" t="n">
        <v>4</v>
      </c>
      <c r="S39" s="2" t="n">
        <v>4</v>
      </c>
      <c r="T39" s="2" t="n">
        <f aca="false">SUM(P39:S39)/4</f>
        <v>3.5</v>
      </c>
      <c r="U39" s="2" t="n">
        <v>3</v>
      </c>
      <c r="V39" s="2" t="n">
        <v>5</v>
      </c>
      <c r="W39" s="2" t="n">
        <f aca="false">SUM(U39:V39)/2</f>
        <v>4</v>
      </c>
      <c r="X39" s="2" t="n">
        <v>1</v>
      </c>
      <c r="Y39" s="2" t="n">
        <v>3</v>
      </c>
      <c r="Z39" s="2" t="n">
        <v>1</v>
      </c>
      <c r="AA39" s="53" t="n">
        <v>1</v>
      </c>
      <c r="AB39" s="2" t="n">
        <f aca="false">SUM(X39:AA39)/4</f>
        <v>1.5</v>
      </c>
      <c r="AC39" s="2" t="n">
        <v>4</v>
      </c>
      <c r="AD39" s="2" t="n">
        <v>4</v>
      </c>
      <c r="AE39" s="2" t="n">
        <v>1</v>
      </c>
      <c r="AF39" s="2" t="n">
        <v>1</v>
      </c>
      <c r="AG39" s="2" t="n">
        <f aca="false">SUM(AC39:AF39)/4</f>
        <v>2.5</v>
      </c>
      <c r="AH39" s="2" t="n">
        <v>5</v>
      </c>
      <c r="AI39" s="2" t="n">
        <v>1</v>
      </c>
      <c r="AJ39" s="2" t="n">
        <v>2</v>
      </c>
      <c r="AK39" s="2" t="n">
        <v>2</v>
      </c>
      <c r="AL39" s="2" t="n">
        <f aca="false">SUM(AH39:AK39)/4</f>
        <v>2.5</v>
      </c>
      <c r="AM39" s="2" t="n">
        <v>2</v>
      </c>
      <c r="AN39" s="2" t="n">
        <v>3</v>
      </c>
      <c r="AO39" s="2" t="n">
        <v>4</v>
      </c>
      <c r="AP39" s="2" t="n">
        <v>4</v>
      </c>
      <c r="AQ39" s="2" t="n">
        <f aca="false">SUM(AM39:AP39)/4</f>
        <v>3.25</v>
      </c>
      <c r="AR39" s="2" t="n">
        <v>5</v>
      </c>
      <c r="AS39" s="2" t="n">
        <v>5</v>
      </c>
      <c r="AT39" s="2" t="n">
        <v>4</v>
      </c>
      <c r="AU39" s="2" t="n">
        <v>5</v>
      </c>
      <c r="AV39" s="2" t="n">
        <f aca="false">SUM(AR39:AU39)/4</f>
        <v>4.75</v>
      </c>
      <c r="AW39" s="2" t="n">
        <v>5</v>
      </c>
      <c r="AX39" s="2" t="n">
        <v>4</v>
      </c>
      <c r="AY39" s="2" t="n">
        <v>3</v>
      </c>
      <c r="AZ39" s="2" t="n">
        <v>2</v>
      </c>
      <c r="BA39" s="2" t="n">
        <f aca="false">SUM(AW39:AZ39)/4</f>
        <v>3.5</v>
      </c>
      <c r="BB39" s="2" t="n">
        <v>4</v>
      </c>
      <c r="BC39" s="2" t="n">
        <v>4</v>
      </c>
      <c r="BD39" s="2" t="n">
        <v>5</v>
      </c>
      <c r="BE39" s="2" t="n">
        <v>5</v>
      </c>
      <c r="BF39" s="0" t="n">
        <f aca="false">SUM(BB39:BE39)/4</f>
        <v>4.5</v>
      </c>
    </row>
    <row r="40" customFormat="false" ht="15" hidden="false" customHeight="false" outlineLevel="0" collapsed="false">
      <c r="A40" s="2" t="n">
        <v>2</v>
      </c>
      <c r="B40" s="2" t="n">
        <v>1</v>
      </c>
      <c r="C40" s="2" t="n">
        <v>1</v>
      </c>
      <c r="D40" s="2" t="n">
        <v>3</v>
      </c>
      <c r="E40" s="2" t="n">
        <f aca="false">SUM(A40:D40)/4</f>
        <v>1.75</v>
      </c>
      <c r="F40" s="2" t="n">
        <v>1</v>
      </c>
      <c r="G40" s="2" t="n">
        <v>2</v>
      </c>
      <c r="H40" s="2" t="n">
        <v>3</v>
      </c>
      <c r="I40" s="2" t="n">
        <v>4</v>
      </c>
      <c r="J40" s="2" t="n">
        <f aca="false">SUM(F40:I40)/4</f>
        <v>2.5</v>
      </c>
      <c r="K40" s="2" t="n">
        <v>5</v>
      </c>
      <c r="L40" s="2" t="n">
        <v>4</v>
      </c>
      <c r="M40" s="2" t="n">
        <v>3</v>
      </c>
      <c r="N40" s="2" t="n">
        <v>2</v>
      </c>
      <c r="O40" s="2" t="n">
        <f aca="false">SUM(K40:N40)/4</f>
        <v>3.5</v>
      </c>
      <c r="P40" s="2" t="n">
        <v>4</v>
      </c>
      <c r="Q40" s="2" t="n">
        <v>3</v>
      </c>
      <c r="R40" s="2" t="n">
        <v>5</v>
      </c>
      <c r="S40" s="2" t="n">
        <v>4</v>
      </c>
      <c r="T40" s="2" t="n">
        <f aca="false">SUM(P40:S40)/4</f>
        <v>4</v>
      </c>
      <c r="U40" s="2" t="n">
        <v>4</v>
      </c>
      <c r="V40" s="2" t="n">
        <v>4</v>
      </c>
      <c r="W40" s="2" t="n">
        <f aca="false">SUM(U40:V40)/2</f>
        <v>4</v>
      </c>
      <c r="X40" s="2" t="n">
        <v>1</v>
      </c>
      <c r="Y40" s="2" t="n">
        <v>2</v>
      </c>
      <c r="Z40" s="2" t="n">
        <v>3</v>
      </c>
      <c r="AA40" s="53" t="n">
        <v>1</v>
      </c>
      <c r="AB40" s="2" t="n">
        <f aca="false">SUM(X40:AA40)/4</f>
        <v>1.75</v>
      </c>
      <c r="AC40" s="2" t="n">
        <v>2</v>
      </c>
      <c r="AD40" s="2" t="n">
        <v>3</v>
      </c>
      <c r="AE40" s="2" t="n">
        <v>3</v>
      </c>
      <c r="AF40" s="2" t="n">
        <v>2</v>
      </c>
      <c r="AG40" s="2" t="n">
        <f aca="false">SUM(AC40:AF40)/4</f>
        <v>2.5</v>
      </c>
      <c r="AH40" s="2" t="n">
        <v>5</v>
      </c>
      <c r="AI40" s="2" t="n">
        <v>3</v>
      </c>
      <c r="AJ40" s="2" t="n">
        <v>4</v>
      </c>
      <c r="AK40" s="2" t="n">
        <v>2</v>
      </c>
      <c r="AL40" s="2" t="n">
        <f aca="false">SUM(AH40:AK40)/4</f>
        <v>3.5</v>
      </c>
      <c r="AM40" s="2" t="n">
        <v>2</v>
      </c>
      <c r="AN40" s="2" t="n">
        <v>4</v>
      </c>
      <c r="AO40" s="2" t="n">
        <v>4</v>
      </c>
      <c r="AP40" s="2" t="n">
        <v>4</v>
      </c>
      <c r="AQ40" s="2" t="n">
        <f aca="false">SUM(AM40:AP40)/4</f>
        <v>3.5</v>
      </c>
      <c r="AR40" s="2" t="n">
        <v>5</v>
      </c>
      <c r="AS40" s="2" t="n">
        <v>5</v>
      </c>
      <c r="AT40" s="2" t="n">
        <v>4</v>
      </c>
      <c r="AU40" s="2" t="n">
        <v>5</v>
      </c>
      <c r="AV40" s="2" t="n">
        <f aca="false">SUM(AR40:AU40)/4</f>
        <v>4.75</v>
      </c>
      <c r="AW40" s="2" t="n">
        <v>5</v>
      </c>
      <c r="AX40" s="2" t="n">
        <v>5</v>
      </c>
      <c r="AY40" s="2" t="n">
        <v>5</v>
      </c>
      <c r="AZ40" s="2" t="n">
        <v>5</v>
      </c>
      <c r="BA40" s="2" t="n">
        <f aca="false">SUM(AW40:AZ40)/4</f>
        <v>5</v>
      </c>
      <c r="BB40" s="2" t="n">
        <v>3</v>
      </c>
      <c r="BC40" s="2" t="n">
        <v>4</v>
      </c>
      <c r="BD40" s="2" t="n">
        <v>4</v>
      </c>
      <c r="BE40" s="2" t="n">
        <v>5</v>
      </c>
      <c r="BF40" s="0" t="n">
        <f aca="false">SUM(BB40:BE40)/4</f>
        <v>4</v>
      </c>
    </row>
    <row r="41" customFormat="false" ht="15" hidden="false" customHeight="false" outlineLevel="0" collapsed="false">
      <c r="A41" s="2" t="n">
        <v>3</v>
      </c>
      <c r="B41" s="2" t="n">
        <v>2</v>
      </c>
      <c r="C41" s="2" t="n">
        <v>2</v>
      </c>
      <c r="D41" s="2" t="n">
        <v>4</v>
      </c>
      <c r="E41" s="2" t="n">
        <f aca="false">SUM(A41:D41)/4</f>
        <v>2.75</v>
      </c>
      <c r="F41" s="2" t="n">
        <v>4</v>
      </c>
      <c r="G41" s="2" t="n">
        <v>3</v>
      </c>
      <c r="H41" s="2" t="n">
        <v>3</v>
      </c>
      <c r="I41" s="2" t="n">
        <v>4</v>
      </c>
      <c r="J41" s="2" t="n">
        <f aca="false">SUM(F41:I41)/4</f>
        <v>3.5</v>
      </c>
      <c r="K41" s="2" t="n">
        <v>4</v>
      </c>
      <c r="L41" s="2" t="n">
        <v>4</v>
      </c>
      <c r="M41" s="2" t="n">
        <v>2</v>
      </c>
      <c r="N41" s="2" t="n">
        <v>2</v>
      </c>
      <c r="O41" s="2" t="n">
        <f aca="false">SUM(K41:N41)/4</f>
        <v>3</v>
      </c>
      <c r="P41" s="2" t="n">
        <v>5</v>
      </c>
      <c r="Q41" s="2" t="n">
        <v>3</v>
      </c>
      <c r="R41" s="2" t="n">
        <v>4</v>
      </c>
      <c r="S41" s="2" t="n">
        <v>4</v>
      </c>
      <c r="T41" s="2" t="n">
        <f aca="false">SUM(P41:S41)/4</f>
        <v>4</v>
      </c>
      <c r="U41" s="2" t="n">
        <v>2</v>
      </c>
      <c r="V41" s="2" t="n">
        <v>4</v>
      </c>
      <c r="W41" s="2" t="n">
        <f aca="false">SUM(U41:V41)/2</f>
        <v>3</v>
      </c>
      <c r="X41" s="2" t="n">
        <v>2</v>
      </c>
      <c r="Y41" s="2" t="n">
        <v>3</v>
      </c>
      <c r="Z41" s="2" t="n">
        <v>4</v>
      </c>
      <c r="AA41" s="2" t="n">
        <v>2</v>
      </c>
      <c r="AB41" s="2" t="n">
        <f aca="false">SUM(X41:AA41)/4</f>
        <v>2.75</v>
      </c>
      <c r="AC41" s="2" t="n">
        <v>4</v>
      </c>
      <c r="AD41" s="2" t="n">
        <v>4</v>
      </c>
      <c r="AE41" s="2" t="n">
        <v>3</v>
      </c>
      <c r="AF41" s="2" t="n">
        <v>3</v>
      </c>
      <c r="AG41" s="2" t="n">
        <f aca="false">SUM(AC41:AF41)/4</f>
        <v>3.5</v>
      </c>
      <c r="AH41" s="2" t="n">
        <v>4</v>
      </c>
      <c r="AI41" s="2" t="n">
        <v>1</v>
      </c>
      <c r="AJ41" s="2" t="n">
        <v>2</v>
      </c>
      <c r="AK41" s="2" t="n">
        <v>1</v>
      </c>
      <c r="AL41" s="2" t="n">
        <f aca="false">SUM(AH41:AK41)/4</f>
        <v>2</v>
      </c>
      <c r="AM41" s="2" t="n">
        <v>4</v>
      </c>
      <c r="AN41" s="2" t="n">
        <v>4</v>
      </c>
      <c r="AO41" s="2" t="n">
        <v>4</v>
      </c>
      <c r="AP41" s="2" t="n">
        <v>2</v>
      </c>
      <c r="AQ41" s="2" t="n">
        <f aca="false">SUM(AM41:AP41)/4</f>
        <v>3.5</v>
      </c>
      <c r="AR41" s="2" t="n">
        <v>4</v>
      </c>
      <c r="AS41" s="2" t="n">
        <v>3</v>
      </c>
      <c r="AT41" s="2" t="n">
        <v>4</v>
      </c>
      <c r="AU41" s="2" t="n">
        <v>4</v>
      </c>
      <c r="AV41" s="2" t="n">
        <f aca="false">SUM(AR41:AU41)/4</f>
        <v>3.75</v>
      </c>
      <c r="AW41" s="2" t="n">
        <v>4</v>
      </c>
      <c r="AX41" s="2" t="n">
        <v>4</v>
      </c>
      <c r="AY41" s="2" t="n">
        <v>2</v>
      </c>
      <c r="AZ41" s="2" t="n">
        <v>4</v>
      </c>
      <c r="BA41" s="2" t="n">
        <f aca="false">SUM(AW41:AZ41)/4</f>
        <v>3.5</v>
      </c>
      <c r="BB41" s="2" t="n">
        <v>4</v>
      </c>
      <c r="BC41" s="2" t="n">
        <v>4</v>
      </c>
      <c r="BD41" s="2" t="n">
        <v>4</v>
      </c>
      <c r="BE41" s="2" t="n">
        <v>4</v>
      </c>
      <c r="BF41" s="0" t="n">
        <f aca="false">SUM(BB41:BE41)/4</f>
        <v>4</v>
      </c>
    </row>
    <row r="42" customFormat="false" ht="15" hidden="false" customHeight="false" outlineLevel="0" collapsed="false">
      <c r="A42" s="2" t="n">
        <v>4</v>
      </c>
      <c r="B42" s="2" t="n">
        <v>2</v>
      </c>
      <c r="C42" s="2" t="n">
        <v>2</v>
      </c>
      <c r="D42" s="2" t="n">
        <v>2</v>
      </c>
      <c r="E42" s="2" t="n">
        <f aca="false">SUM(A42:D42)/4</f>
        <v>2.5</v>
      </c>
      <c r="F42" s="2" t="n">
        <v>1</v>
      </c>
      <c r="G42" s="2" t="n">
        <v>2</v>
      </c>
      <c r="H42" s="2" t="n">
        <v>1</v>
      </c>
      <c r="I42" s="2" t="n">
        <v>5</v>
      </c>
      <c r="J42" s="2" t="n">
        <f aca="false">SUM(F42:I42)/4</f>
        <v>2.25</v>
      </c>
      <c r="K42" s="2" t="n">
        <v>5</v>
      </c>
      <c r="L42" s="2" t="n">
        <v>4</v>
      </c>
      <c r="M42" s="2" t="n">
        <v>4</v>
      </c>
      <c r="N42" s="2" t="n">
        <v>2</v>
      </c>
      <c r="O42" s="2" t="n">
        <f aca="false">SUM(K42:N42)/4</f>
        <v>3.75</v>
      </c>
      <c r="P42" s="2" t="n">
        <v>4</v>
      </c>
      <c r="Q42" s="2" t="n">
        <v>4</v>
      </c>
      <c r="R42" s="2" t="n">
        <v>4</v>
      </c>
      <c r="S42" s="2" t="n">
        <v>4</v>
      </c>
      <c r="T42" s="2" t="n">
        <f aca="false">SUM(P42:S42)/4</f>
        <v>4</v>
      </c>
      <c r="U42" s="2" t="n">
        <v>5</v>
      </c>
      <c r="V42" s="2" t="n">
        <v>5</v>
      </c>
      <c r="W42" s="2" t="n">
        <f aca="false">SUM(U42:V42)/2</f>
        <v>5</v>
      </c>
      <c r="X42" s="2" t="n">
        <v>1</v>
      </c>
      <c r="Y42" s="2" t="n">
        <v>2</v>
      </c>
      <c r="Z42" s="2" t="n">
        <v>4</v>
      </c>
      <c r="AA42" s="53" t="n">
        <v>1</v>
      </c>
      <c r="AB42" s="2" t="n">
        <f aca="false">SUM(X42:AA42)/4</f>
        <v>2</v>
      </c>
      <c r="AC42" s="2" t="n">
        <v>2</v>
      </c>
      <c r="AD42" s="2" t="n">
        <v>4</v>
      </c>
      <c r="AE42" s="2" t="n">
        <v>5</v>
      </c>
      <c r="AF42" s="2" t="n">
        <v>1</v>
      </c>
      <c r="AG42" s="2" t="n">
        <f aca="false">SUM(AC42:AF42)/4</f>
        <v>3</v>
      </c>
      <c r="AH42" s="2" t="n">
        <v>4</v>
      </c>
      <c r="AI42" s="2" t="n">
        <v>1</v>
      </c>
      <c r="AJ42" s="2" t="n">
        <v>4</v>
      </c>
      <c r="AK42" s="2" t="n">
        <v>5</v>
      </c>
      <c r="AL42" s="2" t="n">
        <f aca="false">SUM(AH42:AK42)/4</f>
        <v>3.5</v>
      </c>
      <c r="AM42" s="2" t="n">
        <v>4</v>
      </c>
      <c r="AN42" s="2" t="n">
        <v>5</v>
      </c>
      <c r="AO42" s="2" t="n">
        <v>5</v>
      </c>
      <c r="AP42" s="2" t="n">
        <v>5</v>
      </c>
      <c r="AQ42" s="2" t="n">
        <f aca="false">SUM(AM42:AP42)/4</f>
        <v>4.75</v>
      </c>
      <c r="AR42" s="2" t="n">
        <v>5</v>
      </c>
      <c r="AS42" s="2" t="n">
        <v>4</v>
      </c>
      <c r="AT42" s="2" t="n">
        <v>2</v>
      </c>
      <c r="AU42" s="2" t="n">
        <v>5</v>
      </c>
      <c r="AV42" s="2" t="n">
        <f aca="false">SUM(AR42:AU42)/4</f>
        <v>4</v>
      </c>
      <c r="AW42" s="2" t="n">
        <v>5</v>
      </c>
      <c r="AX42" s="2" t="n">
        <v>5</v>
      </c>
      <c r="AY42" s="2" t="n">
        <v>3</v>
      </c>
      <c r="AZ42" s="2" t="n">
        <v>2</v>
      </c>
      <c r="BA42" s="2" t="n">
        <f aca="false">SUM(AW42:AZ42)/4</f>
        <v>3.75</v>
      </c>
      <c r="BB42" s="2" t="n">
        <v>5</v>
      </c>
      <c r="BC42" s="2" t="n">
        <v>5</v>
      </c>
      <c r="BD42" s="2" t="n">
        <v>5</v>
      </c>
      <c r="BE42" s="2" t="n">
        <v>4</v>
      </c>
      <c r="BF42" s="0" t="n">
        <f aca="false">SUM(BB42:BE42)/4</f>
        <v>4.75</v>
      </c>
    </row>
    <row r="43" customFormat="false" ht="15" hidden="false" customHeight="false" outlineLevel="0" collapsed="false">
      <c r="A43" s="2" t="n">
        <v>4</v>
      </c>
      <c r="B43" s="2" t="n">
        <v>2</v>
      </c>
      <c r="C43" s="2" t="n">
        <v>2</v>
      </c>
      <c r="D43" s="2" t="n">
        <v>3</v>
      </c>
      <c r="E43" s="2" t="n">
        <f aca="false">SUM(A43:D43)/4</f>
        <v>2.75</v>
      </c>
      <c r="F43" s="2" t="n">
        <v>3</v>
      </c>
      <c r="G43" s="2" t="n">
        <v>4</v>
      </c>
      <c r="H43" s="2" t="n">
        <v>2</v>
      </c>
      <c r="I43" s="2" t="n">
        <v>4</v>
      </c>
      <c r="J43" s="2" t="n">
        <f aca="false">SUM(F43:I43)/4</f>
        <v>3.25</v>
      </c>
      <c r="K43" s="2" t="n">
        <v>4</v>
      </c>
      <c r="L43" s="2" t="n">
        <v>4</v>
      </c>
      <c r="M43" s="2" t="n">
        <v>5</v>
      </c>
      <c r="N43" s="2" t="n">
        <v>1</v>
      </c>
      <c r="O43" s="2" t="n">
        <f aca="false">SUM(K43:N43)/4</f>
        <v>3.5</v>
      </c>
      <c r="P43" s="2" t="n">
        <v>4</v>
      </c>
      <c r="Q43" s="2" t="n">
        <v>3</v>
      </c>
      <c r="R43" s="2" t="n">
        <v>4</v>
      </c>
      <c r="S43" s="2" t="n">
        <v>4</v>
      </c>
      <c r="T43" s="2" t="n">
        <f aca="false">SUM(P43:S43)/4</f>
        <v>3.75</v>
      </c>
      <c r="U43" s="2" t="n">
        <v>3</v>
      </c>
      <c r="V43" s="2" t="n">
        <v>4</v>
      </c>
      <c r="W43" s="2" t="n">
        <f aca="false">SUM(U43:V43)/2</f>
        <v>3.5</v>
      </c>
      <c r="X43" s="2" t="n">
        <v>1</v>
      </c>
      <c r="Y43" s="2" t="n">
        <v>2</v>
      </c>
      <c r="Z43" s="2" t="n">
        <v>2</v>
      </c>
      <c r="AA43" s="53" t="n">
        <v>1</v>
      </c>
      <c r="AB43" s="2" t="n">
        <f aca="false">SUM(X43:AA43)/4</f>
        <v>1.5</v>
      </c>
      <c r="AC43" s="2" t="n">
        <v>3</v>
      </c>
      <c r="AD43" s="2" t="n">
        <v>3</v>
      </c>
      <c r="AE43" s="2" t="n">
        <v>4</v>
      </c>
      <c r="AF43" s="2" t="n">
        <v>2</v>
      </c>
      <c r="AG43" s="2" t="n">
        <f aca="false">SUM(AC43:AF43)/4</f>
        <v>3</v>
      </c>
      <c r="AH43" s="2" t="n">
        <v>4</v>
      </c>
      <c r="AI43" s="2" t="n">
        <v>3</v>
      </c>
      <c r="AJ43" s="2" t="n">
        <v>4</v>
      </c>
      <c r="AK43" s="2" t="n">
        <v>4</v>
      </c>
      <c r="AL43" s="2" t="n">
        <f aca="false">SUM(AH43:AK43)/4</f>
        <v>3.75</v>
      </c>
      <c r="AM43" s="2" t="n">
        <v>4</v>
      </c>
      <c r="AN43" s="2" t="n">
        <v>4</v>
      </c>
      <c r="AO43" s="2" t="n">
        <v>3</v>
      </c>
      <c r="AP43" s="2" t="n">
        <v>3</v>
      </c>
      <c r="AQ43" s="2" t="n">
        <f aca="false">SUM(AM43:AP43)/4</f>
        <v>3.5</v>
      </c>
      <c r="AR43" s="2" t="n">
        <v>4</v>
      </c>
      <c r="AS43" s="2" t="n">
        <v>0</v>
      </c>
      <c r="AT43" s="2" t="n">
        <v>2</v>
      </c>
      <c r="AU43" s="2" t="n">
        <v>4</v>
      </c>
      <c r="AV43" s="2" t="n">
        <f aca="false">SUM(AR43:AU43)/4</f>
        <v>2.5</v>
      </c>
      <c r="AW43" s="2" t="n">
        <v>3</v>
      </c>
      <c r="AX43" s="2" t="n">
        <v>3</v>
      </c>
      <c r="AY43" s="2" t="n">
        <v>3</v>
      </c>
      <c r="AZ43" s="2" t="n">
        <v>0</v>
      </c>
      <c r="BA43" s="2" t="n">
        <f aca="false">SUM(AW43:AZ43)/4</f>
        <v>2.25</v>
      </c>
      <c r="BB43" s="2" t="n">
        <v>2</v>
      </c>
      <c r="BC43" s="2" t="n">
        <v>3</v>
      </c>
      <c r="BD43" s="2" t="n">
        <v>4</v>
      </c>
      <c r="BE43" s="2" t="n">
        <v>5</v>
      </c>
      <c r="BF43" s="0" t="n">
        <f aca="false">SUM(BB43:BE43)/4</f>
        <v>3.5</v>
      </c>
    </row>
    <row r="44" customFormat="false" ht="15" hidden="false" customHeight="false" outlineLevel="0" collapsed="false">
      <c r="A44" s="2" t="n">
        <v>3</v>
      </c>
      <c r="B44" s="2" t="n">
        <v>4</v>
      </c>
      <c r="C44" s="2" t="n">
        <v>4</v>
      </c>
      <c r="D44" s="2" t="n">
        <v>5</v>
      </c>
      <c r="E44" s="2" t="n">
        <f aca="false">SUM(A44:D44)/4</f>
        <v>4</v>
      </c>
      <c r="F44" s="2" t="n">
        <v>5</v>
      </c>
      <c r="G44" s="2" t="n">
        <v>2</v>
      </c>
      <c r="H44" s="2" t="n">
        <v>4</v>
      </c>
      <c r="I44" s="2" t="n">
        <v>5</v>
      </c>
      <c r="J44" s="2" t="n">
        <f aca="false">SUM(F44:I44)/4</f>
        <v>4</v>
      </c>
      <c r="K44" s="2" t="n">
        <v>3</v>
      </c>
      <c r="L44" s="2" t="n">
        <v>4</v>
      </c>
      <c r="M44" s="2" t="n">
        <v>1</v>
      </c>
      <c r="N44" s="2" t="n">
        <v>3</v>
      </c>
      <c r="O44" s="2" t="n">
        <f aca="false">SUM(K44:N44)/4</f>
        <v>2.75</v>
      </c>
      <c r="P44" s="2" t="n">
        <v>4</v>
      </c>
      <c r="Q44" s="2" t="n">
        <v>3</v>
      </c>
      <c r="R44" s="2" t="n">
        <v>4</v>
      </c>
      <c r="S44" s="2" t="n">
        <v>5</v>
      </c>
      <c r="T44" s="2" t="n">
        <f aca="false">SUM(P44:S44)/4</f>
        <v>4</v>
      </c>
      <c r="U44" s="2" t="n">
        <v>4</v>
      </c>
      <c r="V44" s="2" t="n">
        <v>4</v>
      </c>
      <c r="W44" s="2" t="n">
        <f aca="false">SUM(U44:V44)/2</f>
        <v>4</v>
      </c>
      <c r="X44" s="2" t="n">
        <v>2</v>
      </c>
      <c r="Y44" s="2" t="n">
        <v>1</v>
      </c>
      <c r="Z44" s="2" t="n">
        <v>5</v>
      </c>
      <c r="AA44" s="2" t="n">
        <v>2</v>
      </c>
      <c r="AB44" s="2" t="n">
        <f aca="false">SUM(X44:AA44)/4</f>
        <v>2.5</v>
      </c>
      <c r="AC44" s="2" t="n">
        <v>1</v>
      </c>
      <c r="AD44" s="2" t="n">
        <v>5</v>
      </c>
      <c r="AE44" s="2" t="n">
        <v>1</v>
      </c>
      <c r="AF44" s="2" t="n">
        <v>3</v>
      </c>
      <c r="AG44" s="2" t="n">
        <f aca="false">SUM(AC44:AF44)/4</f>
        <v>2.5</v>
      </c>
      <c r="AH44" s="2" t="n">
        <v>5</v>
      </c>
      <c r="AI44" s="2" t="n">
        <v>5</v>
      </c>
      <c r="AJ44" s="2" t="n">
        <v>3</v>
      </c>
      <c r="AK44" s="2" t="n">
        <v>1</v>
      </c>
      <c r="AL44" s="2" t="n">
        <f aca="false">SUM(AH44:AK44)/4</f>
        <v>3.5</v>
      </c>
      <c r="AM44" s="2" t="n">
        <v>4</v>
      </c>
      <c r="AN44" s="2" t="n">
        <v>5</v>
      </c>
      <c r="AO44" s="2" t="n">
        <v>4</v>
      </c>
      <c r="AP44" s="2" t="n">
        <v>4</v>
      </c>
      <c r="AQ44" s="2" t="n">
        <f aca="false">SUM(AM44:AP44)/4</f>
        <v>4.25</v>
      </c>
      <c r="AR44" s="2" t="n">
        <v>5</v>
      </c>
      <c r="AS44" s="2" t="n">
        <v>5</v>
      </c>
      <c r="AT44" s="2" t="n">
        <v>4</v>
      </c>
      <c r="AU44" s="2" t="n">
        <v>5</v>
      </c>
      <c r="AV44" s="2" t="n">
        <f aca="false">SUM(AR44:AU44)/4</f>
        <v>4.75</v>
      </c>
      <c r="AW44" s="2" t="n">
        <v>5</v>
      </c>
      <c r="AX44" s="2" t="n">
        <v>5</v>
      </c>
      <c r="AY44" s="2" t="n">
        <v>3</v>
      </c>
      <c r="AZ44" s="2" t="n">
        <v>4</v>
      </c>
      <c r="BA44" s="2" t="n">
        <f aca="false">SUM(AW44:AZ44)/4</f>
        <v>4.25</v>
      </c>
      <c r="BB44" s="2" t="n">
        <v>4</v>
      </c>
      <c r="BC44" s="2" t="n">
        <v>4</v>
      </c>
      <c r="BD44" s="2" t="n">
        <v>4</v>
      </c>
      <c r="BE44" s="2" t="n">
        <v>4</v>
      </c>
      <c r="BF44" s="0" t="n">
        <f aca="false">SUM(BB44:BE44)/4</f>
        <v>4</v>
      </c>
    </row>
    <row r="45" customFormat="false" ht="15" hidden="false" customHeight="false" outlineLevel="0" collapsed="false">
      <c r="A45" s="2" t="n">
        <v>2</v>
      </c>
      <c r="B45" s="2" t="n">
        <v>1</v>
      </c>
      <c r="C45" s="2" t="n">
        <v>3</v>
      </c>
      <c r="D45" s="2" t="n">
        <v>2</v>
      </c>
      <c r="E45" s="2" t="n">
        <f aca="false">SUM(A45:D45)/4</f>
        <v>2</v>
      </c>
      <c r="F45" s="2" t="n">
        <v>1</v>
      </c>
      <c r="G45" s="2" t="n">
        <v>4</v>
      </c>
      <c r="H45" s="2" t="n">
        <v>2</v>
      </c>
      <c r="I45" s="2" t="n">
        <v>5</v>
      </c>
      <c r="J45" s="2" t="n">
        <f aca="false">SUM(F45:I45)/4</f>
        <v>3</v>
      </c>
      <c r="K45" s="2" t="n">
        <v>5</v>
      </c>
      <c r="L45" s="2" t="n">
        <v>4</v>
      </c>
      <c r="M45" s="2" t="n">
        <v>5</v>
      </c>
      <c r="N45" s="2" t="n">
        <v>3</v>
      </c>
      <c r="O45" s="2" t="n">
        <f aca="false">SUM(K45:N45)/4</f>
        <v>4.25</v>
      </c>
      <c r="P45" s="2" t="n">
        <v>5</v>
      </c>
      <c r="Q45" s="2" t="n">
        <v>5</v>
      </c>
      <c r="R45" s="2" t="n">
        <v>5</v>
      </c>
      <c r="S45" s="2" t="n">
        <v>5</v>
      </c>
      <c r="T45" s="2" t="n">
        <f aca="false">SUM(P45:S45)/4</f>
        <v>5</v>
      </c>
      <c r="U45" s="2" t="n">
        <v>1</v>
      </c>
      <c r="V45" s="2" t="n">
        <v>4</v>
      </c>
      <c r="W45" s="2" t="n">
        <f aca="false">SUM(U45:V45)/2</f>
        <v>2.5</v>
      </c>
      <c r="X45" s="2" t="n">
        <v>1</v>
      </c>
      <c r="Y45" s="2" t="n">
        <v>2</v>
      </c>
      <c r="Z45" s="2" t="n">
        <v>1</v>
      </c>
      <c r="AA45" s="2" t="n">
        <v>3</v>
      </c>
      <c r="AB45" s="2" t="n">
        <f aca="false">SUM(X45:AA45)/4</f>
        <v>1.75</v>
      </c>
      <c r="AC45" s="2" t="n">
        <v>1</v>
      </c>
      <c r="AD45" s="2" t="n">
        <v>3</v>
      </c>
      <c r="AE45" s="2" t="n">
        <v>3</v>
      </c>
      <c r="AF45" s="2" t="n">
        <v>1</v>
      </c>
      <c r="AG45" s="2" t="n">
        <f aca="false">SUM(AC45:AF45)/4</f>
        <v>2</v>
      </c>
      <c r="AH45" s="2" t="n">
        <v>4</v>
      </c>
      <c r="AI45" s="2" t="n">
        <v>4</v>
      </c>
      <c r="AJ45" s="2" t="n">
        <v>4</v>
      </c>
      <c r="AK45" s="2" t="n">
        <v>1</v>
      </c>
      <c r="AL45" s="2" t="n">
        <f aca="false">SUM(AH45:AK45)/4</f>
        <v>3.25</v>
      </c>
      <c r="AM45" s="2" t="n">
        <v>1</v>
      </c>
      <c r="AN45" s="2" t="n">
        <v>4</v>
      </c>
      <c r="AO45" s="2" t="n">
        <v>5</v>
      </c>
      <c r="AP45" s="2" t="n">
        <v>5</v>
      </c>
      <c r="AQ45" s="2" t="n">
        <f aca="false">SUM(AM45:AP45)/4</f>
        <v>3.75</v>
      </c>
      <c r="AR45" s="2" t="n">
        <v>5</v>
      </c>
      <c r="AS45" s="2" t="n">
        <v>5</v>
      </c>
      <c r="AT45" s="2" t="n">
        <v>0</v>
      </c>
      <c r="AU45" s="2" t="n">
        <v>5</v>
      </c>
      <c r="AV45" s="2" t="n">
        <f aca="false">SUM(AR45:AU45)/4</f>
        <v>3.75</v>
      </c>
      <c r="AW45" s="2" t="n">
        <v>5</v>
      </c>
      <c r="AX45" s="2" t="n">
        <v>5</v>
      </c>
      <c r="AY45" s="2" t="n">
        <v>4</v>
      </c>
      <c r="AZ45" s="2" t="n">
        <v>3</v>
      </c>
      <c r="BA45" s="2" t="n">
        <f aca="false">SUM(AW45:AZ45)/4</f>
        <v>4.25</v>
      </c>
      <c r="BB45" s="2" t="n">
        <v>1</v>
      </c>
      <c r="BC45" s="2" t="n">
        <v>3</v>
      </c>
      <c r="BD45" s="2" t="n">
        <v>5</v>
      </c>
      <c r="BE45" s="2" t="n">
        <v>5</v>
      </c>
      <c r="BF45" s="0" t="n">
        <f aca="false">SUM(BB45:BE45)/4</f>
        <v>3.5</v>
      </c>
    </row>
    <row r="46" customFormat="false" ht="15" hidden="false" customHeight="false" outlineLevel="0" collapsed="false">
      <c r="A46" s="2" t="n">
        <v>1</v>
      </c>
      <c r="B46" s="2" t="n">
        <v>2</v>
      </c>
      <c r="C46" s="2" t="n">
        <v>3</v>
      </c>
      <c r="D46" s="2" t="n">
        <v>4</v>
      </c>
      <c r="E46" s="2" t="n">
        <f aca="false">SUM(A46:D46)/4</f>
        <v>2.5</v>
      </c>
      <c r="F46" s="2" t="n">
        <v>3</v>
      </c>
      <c r="G46" s="2" t="n">
        <v>4</v>
      </c>
      <c r="H46" s="2" t="n">
        <v>2</v>
      </c>
      <c r="I46" s="2" t="n">
        <v>4</v>
      </c>
      <c r="J46" s="2" t="n">
        <f aca="false">SUM(F46:I46)/4</f>
        <v>3.25</v>
      </c>
      <c r="K46" s="2" t="n">
        <v>4</v>
      </c>
      <c r="L46" s="2" t="n">
        <v>4</v>
      </c>
      <c r="M46" s="2" t="n">
        <v>4</v>
      </c>
      <c r="N46" s="2" t="n">
        <v>4</v>
      </c>
      <c r="O46" s="2" t="n">
        <f aca="false">SUM(K46:N46)/4</f>
        <v>4</v>
      </c>
      <c r="P46" s="2" t="n">
        <v>4</v>
      </c>
      <c r="Q46" s="2" t="n">
        <v>5</v>
      </c>
      <c r="R46" s="2" t="n">
        <v>5</v>
      </c>
      <c r="S46" s="2" t="n">
        <v>5</v>
      </c>
      <c r="T46" s="2" t="n">
        <f aca="false">SUM(P46:S46)/4</f>
        <v>4.75</v>
      </c>
      <c r="U46" s="2" t="n">
        <v>4</v>
      </c>
      <c r="V46" s="2" t="n">
        <v>4</v>
      </c>
      <c r="W46" s="2" t="n">
        <f aca="false">SUM(U46:V46)/2</f>
        <v>4</v>
      </c>
      <c r="X46" s="2" t="n">
        <v>1</v>
      </c>
      <c r="Y46" s="2" t="n">
        <v>2</v>
      </c>
      <c r="Z46" s="2" t="n">
        <v>2</v>
      </c>
      <c r="AA46" s="2" t="n">
        <v>2</v>
      </c>
      <c r="AB46" s="2" t="n">
        <f aca="false">SUM(X46:AA46)/4</f>
        <v>1.75</v>
      </c>
      <c r="AC46" s="2" t="n">
        <v>3</v>
      </c>
      <c r="AD46" s="2" t="n">
        <v>4</v>
      </c>
      <c r="AE46" s="2" t="n">
        <v>2</v>
      </c>
      <c r="AF46" s="2" t="n">
        <v>2</v>
      </c>
      <c r="AG46" s="2" t="n">
        <f aca="false">SUM(AC46:AF46)/4</f>
        <v>2.75</v>
      </c>
      <c r="AH46" s="2" t="n">
        <v>5</v>
      </c>
      <c r="AI46" s="2" t="n">
        <v>3</v>
      </c>
      <c r="AJ46" s="2" t="n">
        <v>4</v>
      </c>
      <c r="AK46" s="2" t="n">
        <v>2</v>
      </c>
      <c r="AL46" s="2" t="n">
        <f aca="false">SUM(AH46:AK46)/4</f>
        <v>3.5</v>
      </c>
      <c r="AM46" s="2" t="n">
        <v>4</v>
      </c>
      <c r="AN46" s="2" t="n">
        <v>5</v>
      </c>
      <c r="AO46" s="2" t="n">
        <v>3</v>
      </c>
      <c r="AP46" s="2" t="n">
        <v>4</v>
      </c>
      <c r="AQ46" s="2" t="n">
        <f aca="false">SUM(AM46:AP46)/4</f>
        <v>4</v>
      </c>
      <c r="AR46" s="2" t="n">
        <v>4</v>
      </c>
      <c r="AS46" s="2" t="n">
        <v>4</v>
      </c>
      <c r="AT46" s="2" t="n">
        <v>4</v>
      </c>
      <c r="AU46" s="2" t="n">
        <v>5</v>
      </c>
      <c r="AV46" s="2" t="n">
        <f aca="false">SUM(AR46:AU46)/4</f>
        <v>4.25</v>
      </c>
      <c r="AW46" s="2" t="n">
        <v>4</v>
      </c>
      <c r="AX46" s="2" t="n">
        <v>5</v>
      </c>
      <c r="AY46" s="2" t="n">
        <v>3</v>
      </c>
      <c r="AZ46" s="2" t="n">
        <v>3</v>
      </c>
      <c r="BA46" s="2" t="n">
        <f aca="false">SUM(AW46:AZ46)/4</f>
        <v>3.75</v>
      </c>
      <c r="BB46" s="2" t="n">
        <v>2</v>
      </c>
      <c r="BC46" s="2" t="n">
        <v>4</v>
      </c>
      <c r="BD46" s="2" t="n">
        <v>5</v>
      </c>
      <c r="BE46" s="2" t="n">
        <v>5</v>
      </c>
      <c r="BF46" s="0" t="n">
        <f aca="false">SUM(BB46:BE46)/4</f>
        <v>4</v>
      </c>
    </row>
    <row r="47" customFormat="false" ht="15" hidden="false" customHeight="false" outlineLevel="0" collapsed="false">
      <c r="A47" s="2" t="n">
        <v>2</v>
      </c>
      <c r="B47" s="2" t="n">
        <v>2</v>
      </c>
      <c r="C47" s="2" t="n">
        <v>4</v>
      </c>
      <c r="D47" s="2" t="n">
        <v>4</v>
      </c>
      <c r="E47" s="2" t="n">
        <f aca="false">SUM(A47:D47)/4</f>
        <v>3</v>
      </c>
      <c r="F47" s="2" t="n">
        <v>4</v>
      </c>
      <c r="G47" s="2" t="n">
        <v>3</v>
      </c>
      <c r="H47" s="2" t="n">
        <v>3</v>
      </c>
      <c r="I47" s="2" t="n">
        <v>4</v>
      </c>
      <c r="J47" s="2" t="n">
        <f aca="false">SUM(F47:I47)/4</f>
        <v>3.5</v>
      </c>
      <c r="K47" s="2" t="n">
        <v>5</v>
      </c>
      <c r="L47" s="2" t="n">
        <v>5</v>
      </c>
      <c r="M47" s="2" t="n">
        <v>1</v>
      </c>
      <c r="N47" s="2" t="n">
        <v>4</v>
      </c>
      <c r="O47" s="2" t="n">
        <f aca="false">SUM(K47:N47)/4</f>
        <v>3.75</v>
      </c>
      <c r="P47" s="2" t="n">
        <v>5</v>
      </c>
      <c r="Q47" s="2" t="n">
        <v>2</v>
      </c>
      <c r="R47" s="2" t="n">
        <v>5</v>
      </c>
      <c r="S47" s="2" t="n">
        <v>5</v>
      </c>
      <c r="T47" s="2" t="n">
        <f aca="false">SUM(P47:S47)/4</f>
        <v>4.25</v>
      </c>
      <c r="U47" s="2" t="n">
        <v>2</v>
      </c>
      <c r="V47" s="2" t="n">
        <v>4</v>
      </c>
      <c r="W47" s="2" t="n">
        <f aca="false">SUM(U47:V47)/2</f>
        <v>3</v>
      </c>
      <c r="X47" s="2" t="n">
        <v>1</v>
      </c>
      <c r="Y47" s="2" t="n">
        <v>3</v>
      </c>
      <c r="Z47" s="2" t="n">
        <v>1</v>
      </c>
      <c r="AA47" s="2" t="n">
        <v>3</v>
      </c>
      <c r="AB47" s="2" t="n">
        <f aca="false">SUM(X47:AA47)/4</f>
        <v>2</v>
      </c>
      <c r="AC47" s="2" t="n">
        <v>4</v>
      </c>
      <c r="AD47" s="2" t="n">
        <v>5</v>
      </c>
      <c r="AE47" s="2" t="n">
        <v>2</v>
      </c>
      <c r="AF47" s="2" t="n">
        <v>2</v>
      </c>
      <c r="AG47" s="2" t="n">
        <f aca="false">SUM(AC47:AF47)/4</f>
        <v>3.25</v>
      </c>
      <c r="AH47" s="2" t="n">
        <v>2</v>
      </c>
      <c r="AI47" s="2" t="n">
        <v>1</v>
      </c>
      <c r="AJ47" s="2" t="n">
        <v>1</v>
      </c>
      <c r="AK47" s="2" t="n">
        <v>1</v>
      </c>
      <c r="AL47" s="2" t="n">
        <f aca="false">SUM(AH47:AK47)/4</f>
        <v>1.25</v>
      </c>
      <c r="AM47" s="2" t="n">
        <v>3</v>
      </c>
      <c r="AN47" s="2" t="n">
        <v>4</v>
      </c>
      <c r="AO47" s="2" t="n">
        <v>4</v>
      </c>
      <c r="AP47" s="2" t="n">
        <v>3</v>
      </c>
      <c r="AQ47" s="2" t="n">
        <f aca="false">SUM(AM47:AP47)/4</f>
        <v>3.5</v>
      </c>
      <c r="AR47" s="2" t="n">
        <v>4</v>
      </c>
      <c r="AS47" s="2" t="n">
        <v>4</v>
      </c>
      <c r="AT47" s="2" t="n">
        <v>5</v>
      </c>
      <c r="AU47" s="2" t="n">
        <v>4</v>
      </c>
      <c r="AV47" s="2" t="n">
        <f aca="false">SUM(AR47:AU47)/4</f>
        <v>4.25</v>
      </c>
      <c r="AW47" s="2" t="n">
        <v>4</v>
      </c>
      <c r="AX47" s="2" t="n">
        <v>5</v>
      </c>
      <c r="AY47" s="2" t="n">
        <v>5</v>
      </c>
      <c r="AZ47" s="2" t="n">
        <v>2</v>
      </c>
      <c r="BA47" s="2" t="n">
        <f aca="false">SUM(AW47:AZ47)/4</f>
        <v>4</v>
      </c>
      <c r="BB47" s="2" t="n">
        <v>4</v>
      </c>
      <c r="BC47" s="2" t="n">
        <v>5</v>
      </c>
      <c r="BD47" s="2" t="n">
        <v>5</v>
      </c>
      <c r="BE47" s="2" t="n">
        <v>4</v>
      </c>
      <c r="BF47" s="0" t="n">
        <f aca="false">SUM(BB47:BE47)/4</f>
        <v>4.5</v>
      </c>
    </row>
    <row r="48" customFormat="false" ht="15" hidden="false" customHeight="false" outlineLevel="0" collapsed="false">
      <c r="A48" s="2" t="n">
        <v>1</v>
      </c>
      <c r="B48" s="2" t="n">
        <v>2</v>
      </c>
      <c r="C48" s="2" t="n">
        <v>4</v>
      </c>
      <c r="D48" s="2" t="n">
        <v>1</v>
      </c>
      <c r="E48" s="2" t="n">
        <f aca="false">SUM(A48:D48)/4</f>
        <v>2</v>
      </c>
      <c r="F48" s="2" t="n">
        <v>1</v>
      </c>
      <c r="G48" s="2" t="n">
        <v>1</v>
      </c>
      <c r="H48" s="2" t="n">
        <v>1</v>
      </c>
      <c r="I48" s="2" t="n">
        <v>2</v>
      </c>
      <c r="J48" s="2" t="n">
        <f aca="false">SUM(F48:I48)/4</f>
        <v>1.25</v>
      </c>
      <c r="K48" s="2" t="n">
        <v>5</v>
      </c>
      <c r="L48" s="2" t="n">
        <v>5</v>
      </c>
      <c r="M48" s="2" t="n">
        <v>1</v>
      </c>
      <c r="N48" s="2" t="n">
        <v>1</v>
      </c>
      <c r="O48" s="2" t="n">
        <f aca="false">SUM(K48:N48)/4</f>
        <v>3</v>
      </c>
      <c r="P48" s="2" t="n">
        <v>2</v>
      </c>
      <c r="Q48" s="2" t="n">
        <v>5</v>
      </c>
      <c r="R48" s="2" t="n">
        <v>3</v>
      </c>
      <c r="S48" s="2" t="n">
        <v>5</v>
      </c>
      <c r="T48" s="2" t="n">
        <f aca="false">SUM(P48:S48)/4</f>
        <v>3.75</v>
      </c>
      <c r="U48" s="2" t="n">
        <v>5</v>
      </c>
      <c r="V48" s="2" t="n">
        <v>5</v>
      </c>
      <c r="W48" s="2" t="n">
        <f aca="false">SUM(U48:V48)/2</f>
        <v>5</v>
      </c>
      <c r="X48" s="2" t="n">
        <v>1</v>
      </c>
      <c r="Y48" s="2" t="n">
        <v>3</v>
      </c>
      <c r="Z48" s="2" t="n">
        <v>1</v>
      </c>
      <c r="AA48" s="2" t="n">
        <v>4</v>
      </c>
      <c r="AB48" s="2" t="n">
        <f aca="false">SUM(X48:AA48)/4</f>
        <v>2.25</v>
      </c>
      <c r="AC48" s="2" t="n">
        <v>1</v>
      </c>
      <c r="AD48" s="2" t="n">
        <v>2</v>
      </c>
      <c r="AE48" s="2" t="n">
        <v>2</v>
      </c>
      <c r="AF48" s="2" t="n">
        <v>1</v>
      </c>
      <c r="AG48" s="2" t="n">
        <f aca="false">SUM(AC48:AF48)/4</f>
        <v>1.5</v>
      </c>
      <c r="AH48" s="2" t="n">
        <v>5</v>
      </c>
      <c r="AI48" s="2" t="n">
        <v>5</v>
      </c>
      <c r="AJ48" s="2" t="n">
        <v>5</v>
      </c>
      <c r="AK48" s="2" t="n">
        <v>5</v>
      </c>
      <c r="AL48" s="2" t="n">
        <f aca="false">SUM(AH48:AK48)/4</f>
        <v>5</v>
      </c>
      <c r="AM48" s="2" t="n">
        <v>5</v>
      </c>
      <c r="AN48" s="2" t="n">
        <v>2</v>
      </c>
      <c r="AO48" s="2" t="n">
        <v>4</v>
      </c>
      <c r="AP48" s="2" t="n">
        <v>4</v>
      </c>
      <c r="AQ48" s="2" t="n">
        <f aca="false">SUM(AM48:AP48)/4</f>
        <v>3.75</v>
      </c>
      <c r="AR48" s="2" t="n">
        <v>5</v>
      </c>
      <c r="AS48" s="2" t="n">
        <v>4</v>
      </c>
      <c r="AT48" s="2" t="n">
        <v>5</v>
      </c>
      <c r="AU48" s="2" t="n">
        <v>5</v>
      </c>
      <c r="AV48" s="2" t="n">
        <f aca="false">SUM(AR48:AU48)/4</f>
        <v>4.75</v>
      </c>
      <c r="AW48" s="2" t="n">
        <v>4</v>
      </c>
      <c r="AX48" s="2" t="n">
        <v>4</v>
      </c>
      <c r="AY48" s="2" t="n">
        <v>2</v>
      </c>
      <c r="AZ48" s="2" t="n">
        <v>5</v>
      </c>
      <c r="BA48" s="2" t="n">
        <f aca="false">SUM(AW48:AZ48)/4</f>
        <v>3.75</v>
      </c>
      <c r="BB48" s="2" t="n">
        <v>0</v>
      </c>
      <c r="BC48" s="2" t="n">
        <v>1</v>
      </c>
      <c r="BD48" s="2" t="n">
        <v>5</v>
      </c>
      <c r="BE48" s="2" t="n">
        <v>5</v>
      </c>
      <c r="BF48" s="0" t="n">
        <f aca="false">SUM(BB48:BE48)/4</f>
        <v>2.75</v>
      </c>
    </row>
    <row r="49" customFormat="false" ht="15" hidden="false" customHeight="false" outlineLevel="0" collapsed="false">
      <c r="A49" s="2" t="n">
        <v>2</v>
      </c>
      <c r="B49" s="2" t="n">
        <v>4</v>
      </c>
      <c r="C49" s="2" t="n">
        <v>4</v>
      </c>
      <c r="D49" s="2" t="n">
        <v>2</v>
      </c>
      <c r="E49" s="2" t="n">
        <f aca="false">SUM(A49:D49)/4</f>
        <v>3</v>
      </c>
      <c r="F49" s="2" t="n">
        <v>2</v>
      </c>
      <c r="G49" s="2" t="n">
        <v>4</v>
      </c>
      <c r="H49" s="2" t="n">
        <v>4</v>
      </c>
      <c r="I49" s="2" t="n">
        <v>5</v>
      </c>
      <c r="J49" s="2" t="n">
        <f aca="false">SUM(F49:I49)/4</f>
        <v>3.75</v>
      </c>
      <c r="K49" s="2" t="n">
        <v>5</v>
      </c>
      <c r="L49" s="2" t="n">
        <v>5</v>
      </c>
      <c r="M49" s="2" t="n">
        <v>2</v>
      </c>
      <c r="N49" s="2" t="n">
        <v>4</v>
      </c>
      <c r="O49" s="2" t="n">
        <f aca="false">SUM(K49:N49)/4</f>
        <v>4</v>
      </c>
      <c r="P49" s="2" t="n">
        <v>5</v>
      </c>
      <c r="Q49" s="2" t="n">
        <v>4</v>
      </c>
      <c r="R49" s="2" t="n">
        <v>5</v>
      </c>
      <c r="S49" s="2" t="n">
        <v>5</v>
      </c>
      <c r="T49" s="2" t="n">
        <f aca="false">SUM(P49:S49)/4</f>
        <v>4.75</v>
      </c>
      <c r="U49" s="2" t="n">
        <v>2</v>
      </c>
      <c r="V49" s="2" t="n">
        <v>5</v>
      </c>
      <c r="W49" s="2" t="n">
        <f aca="false">SUM(U49:V49)/2</f>
        <v>3.5</v>
      </c>
      <c r="X49" s="2" t="n">
        <v>1</v>
      </c>
      <c r="Y49" s="2" t="n">
        <v>2</v>
      </c>
      <c r="Z49" s="2" t="n">
        <v>2</v>
      </c>
      <c r="AA49" s="53" t="n">
        <v>1</v>
      </c>
      <c r="AB49" s="2" t="n">
        <f aca="false">SUM(X49:AA49)/4</f>
        <v>1.5</v>
      </c>
      <c r="AC49" s="2" t="n">
        <v>5</v>
      </c>
      <c r="AD49" s="2" t="n">
        <v>5</v>
      </c>
      <c r="AE49" s="2" t="n">
        <v>5</v>
      </c>
      <c r="AF49" s="2" t="n">
        <v>2</v>
      </c>
      <c r="AG49" s="2" t="n">
        <f aca="false">SUM(AC49:AF49)/4</f>
        <v>4.25</v>
      </c>
      <c r="AH49" s="2" t="n">
        <v>5</v>
      </c>
      <c r="AI49" s="2" t="n">
        <v>4</v>
      </c>
      <c r="AJ49" s="2" t="n">
        <v>5</v>
      </c>
      <c r="AK49" s="2" t="n">
        <v>5</v>
      </c>
      <c r="AL49" s="2" t="n">
        <f aca="false">SUM(AH49:AK49)/4</f>
        <v>4.75</v>
      </c>
      <c r="AM49" s="2" t="n">
        <v>4</v>
      </c>
      <c r="AN49" s="2" t="n">
        <v>5</v>
      </c>
      <c r="AO49" s="2" t="n">
        <v>1</v>
      </c>
      <c r="AP49" s="2" t="n">
        <v>5</v>
      </c>
      <c r="AQ49" s="2" t="n">
        <f aca="false">SUM(AM49:AP49)/4</f>
        <v>3.75</v>
      </c>
      <c r="AR49" s="2" t="n">
        <v>5</v>
      </c>
      <c r="AS49" s="2" t="n">
        <v>5</v>
      </c>
      <c r="AT49" s="2" t="n">
        <v>4</v>
      </c>
      <c r="AU49" s="2" t="n">
        <v>5</v>
      </c>
      <c r="AV49" s="2" t="n">
        <f aca="false">SUM(AR49:AU49)/4</f>
        <v>4.75</v>
      </c>
      <c r="AW49" s="2" t="n">
        <v>5</v>
      </c>
      <c r="AX49" s="2" t="n">
        <v>5</v>
      </c>
      <c r="AY49" s="2" t="n">
        <v>4</v>
      </c>
      <c r="AZ49" s="2" t="n">
        <v>2</v>
      </c>
      <c r="BA49" s="2" t="n">
        <f aca="false">SUM(AW49:AZ49)/4</f>
        <v>4</v>
      </c>
      <c r="BB49" s="2" t="n">
        <v>4</v>
      </c>
      <c r="BC49" s="2" t="n">
        <v>4</v>
      </c>
      <c r="BD49" s="2" t="n">
        <v>5</v>
      </c>
      <c r="BE49" s="2" t="n">
        <v>5</v>
      </c>
      <c r="BF49" s="0" t="n">
        <f aca="false">SUM(BB49:BE49)/4</f>
        <v>4.5</v>
      </c>
    </row>
    <row r="50" customFormat="false" ht="15" hidden="false" customHeight="false" outlineLevel="0" collapsed="false">
      <c r="A50" s="2" t="n">
        <v>1</v>
      </c>
      <c r="B50" s="2" t="n">
        <v>2</v>
      </c>
      <c r="C50" s="2" t="n">
        <v>2</v>
      </c>
      <c r="D50" s="2" t="n">
        <v>2</v>
      </c>
      <c r="E50" s="2" t="n">
        <f aca="false">SUM(A50:D50)/4</f>
        <v>1.75</v>
      </c>
      <c r="F50" s="2" t="n">
        <v>3</v>
      </c>
      <c r="G50" s="2" t="n">
        <v>1</v>
      </c>
      <c r="H50" s="2" t="n">
        <v>4</v>
      </c>
      <c r="I50" s="2" t="n">
        <v>4</v>
      </c>
      <c r="J50" s="2" t="n">
        <f aca="false">SUM(F50:I50)/4</f>
        <v>3</v>
      </c>
      <c r="K50" s="2" t="n">
        <v>5</v>
      </c>
      <c r="L50" s="2" t="n">
        <v>4</v>
      </c>
      <c r="M50" s="2" t="n">
        <v>4</v>
      </c>
      <c r="N50" s="2" t="n">
        <v>2</v>
      </c>
      <c r="O50" s="2" t="n">
        <f aca="false">SUM(K50:N50)/4</f>
        <v>3.75</v>
      </c>
      <c r="P50" s="2" t="n">
        <v>3</v>
      </c>
      <c r="Q50" s="2" t="n">
        <v>2</v>
      </c>
      <c r="R50" s="2" t="n">
        <v>4</v>
      </c>
      <c r="S50" s="2" t="n">
        <v>5</v>
      </c>
      <c r="T50" s="2" t="n">
        <f aca="false">SUM(P50:S50)/4</f>
        <v>3.5</v>
      </c>
      <c r="U50" s="2" t="n">
        <v>3</v>
      </c>
      <c r="V50" s="2" t="n">
        <v>2</v>
      </c>
      <c r="W50" s="2" t="n">
        <f aca="false">SUM(U50:V50)/2</f>
        <v>2.5</v>
      </c>
      <c r="X50" s="2" t="n">
        <v>3</v>
      </c>
      <c r="Y50" s="2" t="n">
        <v>3</v>
      </c>
      <c r="Z50" s="2" t="n">
        <v>4</v>
      </c>
      <c r="AA50" s="2" t="n">
        <v>5</v>
      </c>
      <c r="AB50" s="2" t="n">
        <f aca="false">SUM(X50:AA50)/4</f>
        <v>3.75</v>
      </c>
      <c r="AC50" s="2" t="n">
        <v>2</v>
      </c>
      <c r="AD50" s="2" t="n">
        <v>5</v>
      </c>
      <c r="AE50" s="2" t="n">
        <v>1</v>
      </c>
      <c r="AF50" s="2" t="n">
        <v>2</v>
      </c>
      <c r="AG50" s="2" t="n">
        <f aca="false">SUM(AC50:AF50)/4</f>
        <v>2.5</v>
      </c>
      <c r="AH50" s="2" t="n">
        <v>2</v>
      </c>
      <c r="AI50" s="2" t="n">
        <v>1</v>
      </c>
      <c r="AJ50" s="2" t="n">
        <v>1</v>
      </c>
      <c r="AK50" s="2" t="n">
        <v>2</v>
      </c>
      <c r="AL50" s="2" t="n">
        <f aca="false">SUM(AH50:AK50)/4</f>
        <v>1.5</v>
      </c>
      <c r="AM50" s="2" t="n">
        <v>4</v>
      </c>
      <c r="AN50" s="2" t="n">
        <v>4</v>
      </c>
      <c r="AO50" s="2" t="n">
        <v>4</v>
      </c>
      <c r="AP50" s="2" t="n">
        <v>4</v>
      </c>
      <c r="AQ50" s="2" t="n">
        <f aca="false">SUM(AM50:AP50)/4</f>
        <v>4</v>
      </c>
      <c r="AR50" s="2" t="n">
        <v>4</v>
      </c>
      <c r="AS50" s="2" t="n">
        <v>4</v>
      </c>
      <c r="AT50" s="2" t="n">
        <v>4</v>
      </c>
      <c r="AU50" s="2" t="n">
        <v>5</v>
      </c>
      <c r="AV50" s="2" t="n">
        <f aca="false">SUM(AR50:AU50)/4</f>
        <v>4.25</v>
      </c>
      <c r="AW50" s="2" t="n">
        <v>5</v>
      </c>
      <c r="AX50" s="2" t="n">
        <v>5</v>
      </c>
      <c r="AY50" s="2" t="n">
        <v>4</v>
      </c>
      <c r="AZ50" s="2" t="n">
        <v>2</v>
      </c>
      <c r="BA50" s="2" t="n">
        <f aca="false">SUM(AW50:AZ50)/4</f>
        <v>4</v>
      </c>
      <c r="BB50" s="2" t="n">
        <v>4</v>
      </c>
      <c r="BC50" s="2" t="n">
        <v>4</v>
      </c>
      <c r="BD50" s="2" t="n">
        <v>4</v>
      </c>
      <c r="BE50" s="2" t="n">
        <v>3</v>
      </c>
      <c r="BF50" s="0" t="n">
        <f aca="false">SUM(BB50:BE50)/4</f>
        <v>3.75</v>
      </c>
    </row>
    <row r="51" customFormat="false" ht="15" hidden="false" customHeight="false" outlineLevel="0" collapsed="false">
      <c r="A51" s="2" t="n">
        <v>2</v>
      </c>
      <c r="B51" s="2" t="n">
        <v>3</v>
      </c>
      <c r="C51" s="2" t="n">
        <v>2</v>
      </c>
      <c r="D51" s="2" t="n">
        <v>2</v>
      </c>
      <c r="E51" s="2" t="n">
        <f aca="false">SUM(A51:D51)/4</f>
        <v>2.25</v>
      </c>
      <c r="F51" s="2" t="n">
        <v>3</v>
      </c>
      <c r="G51" s="2" t="n">
        <v>2</v>
      </c>
      <c r="H51" s="2" t="n">
        <v>2</v>
      </c>
      <c r="I51" s="2" t="n">
        <v>4</v>
      </c>
      <c r="J51" s="2" t="n">
        <f aca="false">SUM(F51:I51)/4</f>
        <v>2.75</v>
      </c>
      <c r="K51" s="2" t="n">
        <v>5</v>
      </c>
      <c r="L51" s="2" t="n">
        <v>5</v>
      </c>
      <c r="M51" s="2" t="n">
        <v>2</v>
      </c>
      <c r="N51" s="2" t="n">
        <v>2</v>
      </c>
      <c r="O51" s="2" t="n">
        <f aca="false">SUM(K51:N51)/4</f>
        <v>3.5</v>
      </c>
      <c r="P51" s="2" t="n">
        <v>4</v>
      </c>
      <c r="Q51" s="2" t="n">
        <v>3</v>
      </c>
      <c r="R51" s="2" t="n">
        <v>4</v>
      </c>
      <c r="S51" s="2" t="n">
        <v>5</v>
      </c>
      <c r="T51" s="2" t="n">
        <f aca="false">SUM(P51:S51)/4</f>
        <v>4</v>
      </c>
      <c r="U51" s="2" t="n">
        <v>5</v>
      </c>
      <c r="V51" s="2" t="n">
        <v>5</v>
      </c>
      <c r="W51" s="2" t="n">
        <f aca="false">SUM(U51:V51)/2</f>
        <v>5</v>
      </c>
      <c r="X51" s="2" t="n">
        <v>1</v>
      </c>
      <c r="Y51" s="2" t="n">
        <v>1</v>
      </c>
      <c r="Z51" s="2" t="n">
        <v>1</v>
      </c>
      <c r="AA51" s="53" t="n">
        <v>1</v>
      </c>
      <c r="AB51" s="2" t="n">
        <f aca="false">SUM(X51:AA51)/4</f>
        <v>1</v>
      </c>
      <c r="AC51" s="2" t="n">
        <v>4</v>
      </c>
      <c r="AD51" s="2" t="n">
        <v>4</v>
      </c>
      <c r="AE51" s="2" t="n">
        <v>2</v>
      </c>
      <c r="AF51" s="2" t="n">
        <v>1</v>
      </c>
      <c r="AG51" s="2" t="n">
        <f aca="false">SUM(AC51:AF51)/4</f>
        <v>2.75</v>
      </c>
      <c r="AH51" s="2" t="n">
        <v>4</v>
      </c>
      <c r="AI51" s="2" t="n">
        <v>2</v>
      </c>
      <c r="AJ51" s="2" t="n">
        <v>4</v>
      </c>
      <c r="AK51" s="2" t="n">
        <v>2</v>
      </c>
      <c r="AL51" s="2" t="n">
        <f aca="false">SUM(AH51:AK51)/4</f>
        <v>3</v>
      </c>
      <c r="AM51" s="2" t="n">
        <v>4</v>
      </c>
      <c r="AN51" s="2" t="n">
        <v>4</v>
      </c>
      <c r="AO51" s="2" t="n">
        <v>3</v>
      </c>
      <c r="AP51" s="2" t="n">
        <v>4</v>
      </c>
      <c r="AQ51" s="2" t="n">
        <f aca="false">SUM(AM51:AP51)/4</f>
        <v>3.75</v>
      </c>
      <c r="AR51" s="2" t="n">
        <v>4</v>
      </c>
      <c r="AS51" s="2" t="n">
        <v>4</v>
      </c>
      <c r="AT51" s="2" t="n">
        <v>3</v>
      </c>
      <c r="AU51" s="2" t="n">
        <v>5</v>
      </c>
      <c r="AV51" s="2" t="n">
        <f aca="false">SUM(AR51:AU51)/4</f>
        <v>4</v>
      </c>
      <c r="AW51" s="2" t="n">
        <v>5</v>
      </c>
      <c r="AX51" s="2" t="n">
        <v>4</v>
      </c>
      <c r="AY51" s="2" t="n">
        <v>4</v>
      </c>
      <c r="AZ51" s="2" t="n">
        <v>0</v>
      </c>
      <c r="BA51" s="2" t="n">
        <f aca="false">SUM(AW51:AZ51)/4</f>
        <v>3.25</v>
      </c>
      <c r="BB51" s="2" t="n">
        <v>0</v>
      </c>
      <c r="BC51" s="2" t="n">
        <v>3</v>
      </c>
      <c r="BD51" s="2" t="n">
        <v>4</v>
      </c>
      <c r="BE51" s="2" t="n">
        <v>5</v>
      </c>
      <c r="BF51" s="0" t="n">
        <f aca="false">SUM(BB51:BE51)/4</f>
        <v>3</v>
      </c>
    </row>
    <row r="52" customFormat="false" ht="15" hidden="false" customHeight="false" outlineLevel="0" collapsed="false">
      <c r="A52" s="2" t="n">
        <v>5</v>
      </c>
      <c r="B52" s="2" t="n">
        <v>5</v>
      </c>
      <c r="C52" s="2" t="n">
        <v>1</v>
      </c>
      <c r="D52" s="2" t="n">
        <v>5</v>
      </c>
      <c r="E52" s="2" t="n">
        <f aca="false">SUM(A52:D52)/4</f>
        <v>4</v>
      </c>
      <c r="F52" s="2" t="n">
        <v>5</v>
      </c>
      <c r="G52" s="2" t="n">
        <v>4</v>
      </c>
      <c r="H52" s="2" t="n">
        <v>4</v>
      </c>
      <c r="I52" s="2" t="n">
        <v>5</v>
      </c>
      <c r="J52" s="2" t="n">
        <f aca="false">SUM(F52:I52)/4</f>
        <v>4.5</v>
      </c>
      <c r="K52" s="2" t="n">
        <v>4</v>
      </c>
      <c r="L52" s="2" t="n">
        <v>2</v>
      </c>
      <c r="M52" s="2" t="n">
        <v>2</v>
      </c>
      <c r="N52" s="2" t="n">
        <v>3</v>
      </c>
      <c r="O52" s="2" t="n">
        <f aca="false">SUM(K52:N52)/4</f>
        <v>2.75</v>
      </c>
      <c r="P52" s="2" t="n">
        <v>4</v>
      </c>
      <c r="Q52" s="2" t="n">
        <v>2</v>
      </c>
      <c r="R52" s="2" t="n">
        <v>2</v>
      </c>
      <c r="S52" s="2" t="n">
        <v>1</v>
      </c>
      <c r="T52" s="2" t="n">
        <f aca="false">SUM(P52:S52)/4</f>
        <v>2.25</v>
      </c>
      <c r="U52" s="2" t="n">
        <v>2</v>
      </c>
      <c r="V52" s="2" t="n">
        <v>2</v>
      </c>
      <c r="W52" s="2" t="n">
        <f aca="false">SUM(U52:V52)/2</f>
        <v>2</v>
      </c>
      <c r="X52" s="2" t="n">
        <v>4</v>
      </c>
      <c r="Y52" s="2" t="n">
        <v>1</v>
      </c>
      <c r="Z52" s="2" t="n">
        <v>5</v>
      </c>
      <c r="AA52" s="53" t="n">
        <v>1</v>
      </c>
      <c r="AB52" s="2" t="n">
        <f aca="false">SUM(X52:AA52)/4</f>
        <v>2.75</v>
      </c>
      <c r="AC52" s="2" t="n">
        <v>3</v>
      </c>
      <c r="AD52" s="2" t="n">
        <v>5</v>
      </c>
      <c r="AE52" s="2" t="n">
        <v>4</v>
      </c>
      <c r="AF52" s="2" t="n">
        <v>5</v>
      </c>
      <c r="AG52" s="2" t="n">
        <f aca="false">SUM(AC52:AF52)/4</f>
        <v>4.25</v>
      </c>
      <c r="AH52" s="2" t="n">
        <v>1</v>
      </c>
      <c r="AI52" s="2" t="n">
        <v>4</v>
      </c>
      <c r="AJ52" s="2" t="n">
        <v>1</v>
      </c>
      <c r="AK52" s="2" t="n">
        <v>1</v>
      </c>
      <c r="AL52" s="2" t="n">
        <f aca="false">SUM(AH52:AK52)/4</f>
        <v>1.75</v>
      </c>
      <c r="AM52" s="2" t="n">
        <v>2</v>
      </c>
      <c r="AN52" s="2" t="n">
        <v>4</v>
      </c>
      <c r="AO52" s="2" t="n">
        <v>2</v>
      </c>
      <c r="AP52" s="2" t="n">
        <v>3</v>
      </c>
      <c r="AQ52" s="2" t="n">
        <f aca="false">SUM(AM52:AP52)/4</f>
        <v>2.75</v>
      </c>
      <c r="AR52" s="2" t="n">
        <v>4</v>
      </c>
      <c r="AS52" s="2" t="n">
        <v>4</v>
      </c>
      <c r="AT52" s="2" t="n">
        <v>4</v>
      </c>
      <c r="AU52" s="2" t="n">
        <v>5</v>
      </c>
      <c r="AV52" s="2" t="n">
        <f aca="false">SUM(AR52:AU52)/4</f>
        <v>4.25</v>
      </c>
      <c r="AW52" s="2" t="n">
        <v>4</v>
      </c>
      <c r="AX52" s="2" t="n">
        <v>1</v>
      </c>
      <c r="AY52" s="2" t="n">
        <v>4</v>
      </c>
      <c r="AZ52" s="2" t="n">
        <v>1</v>
      </c>
      <c r="BA52" s="2" t="n">
        <f aca="false">SUM(AW52:AZ52)/4</f>
        <v>2.5</v>
      </c>
      <c r="BB52" s="2" t="n">
        <v>5</v>
      </c>
      <c r="BC52" s="2" t="n">
        <v>2</v>
      </c>
      <c r="BD52" s="2" t="n">
        <v>3</v>
      </c>
      <c r="BE52" s="2" t="n">
        <v>2</v>
      </c>
      <c r="BF52" s="0" t="n">
        <f aca="false">SUM(BB52:BE52)/4</f>
        <v>3</v>
      </c>
    </row>
    <row r="53" customFormat="false" ht="15" hidden="false" customHeight="false" outlineLevel="0" collapsed="false">
      <c r="A53" s="2" t="n">
        <v>2</v>
      </c>
      <c r="B53" s="2" t="n">
        <v>2</v>
      </c>
      <c r="C53" s="2" t="n">
        <v>1</v>
      </c>
      <c r="D53" s="2" t="n">
        <v>1</v>
      </c>
      <c r="E53" s="2" t="n">
        <f aca="false">SUM(A53:D53)/4</f>
        <v>1.5</v>
      </c>
      <c r="F53" s="2" t="n">
        <v>3</v>
      </c>
      <c r="G53" s="2" t="n">
        <v>2</v>
      </c>
      <c r="H53" s="2" t="n">
        <v>3</v>
      </c>
      <c r="I53" s="2" t="n">
        <v>5</v>
      </c>
      <c r="J53" s="2" t="n">
        <f aca="false">SUM(F53:I53)/4</f>
        <v>3.25</v>
      </c>
      <c r="K53" s="2" t="n">
        <v>5</v>
      </c>
      <c r="L53" s="2" t="n">
        <v>5</v>
      </c>
      <c r="M53" s="2" t="n">
        <v>4</v>
      </c>
      <c r="N53" s="2" t="n">
        <v>2</v>
      </c>
      <c r="O53" s="2" t="n">
        <f aca="false">SUM(K53:N53)/4</f>
        <v>4</v>
      </c>
      <c r="P53" s="2" t="n">
        <v>5</v>
      </c>
      <c r="Q53" s="2" t="n">
        <v>5</v>
      </c>
      <c r="R53" s="2" t="n">
        <v>2</v>
      </c>
      <c r="S53" s="2" t="n">
        <v>5</v>
      </c>
      <c r="T53" s="2" t="n">
        <f aca="false">SUM(P53:S53)/4</f>
        <v>4.25</v>
      </c>
      <c r="U53" s="2" t="n">
        <v>5</v>
      </c>
      <c r="V53" s="2" t="n">
        <v>5</v>
      </c>
      <c r="W53" s="2" t="n">
        <f aca="false">SUM(U53:V53)/2</f>
        <v>5</v>
      </c>
      <c r="X53" s="2" t="n">
        <v>1</v>
      </c>
      <c r="Y53" s="2" t="n">
        <v>2</v>
      </c>
      <c r="Z53" s="2" t="n">
        <v>1</v>
      </c>
      <c r="AA53" s="2" t="n">
        <v>2</v>
      </c>
      <c r="AB53" s="2" t="n">
        <f aca="false">SUM(X53:AA53)/4</f>
        <v>1.5</v>
      </c>
      <c r="AC53" s="2" t="n">
        <v>2</v>
      </c>
      <c r="AD53" s="2" t="n">
        <v>4</v>
      </c>
      <c r="AE53" s="2" t="n">
        <v>4</v>
      </c>
      <c r="AF53" s="2" t="n">
        <v>1</v>
      </c>
      <c r="AG53" s="2" t="n">
        <f aca="false">SUM(AC53:AF53)/4</f>
        <v>2.75</v>
      </c>
      <c r="AH53" s="2" t="n">
        <v>5</v>
      </c>
      <c r="AI53" s="2" t="n">
        <v>5</v>
      </c>
      <c r="AJ53" s="2" t="n">
        <v>5</v>
      </c>
      <c r="AK53" s="2" t="n">
        <v>4</v>
      </c>
      <c r="AL53" s="2" t="n">
        <f aca="false">SUM(AH53:AK53)/4</f>
        <v>4.75</v>
      </c>
      <c r="AM53" s="2" t="n">
        <v>4</v>
      </c>
      <c r="AN53" s="2" t="n">
        <v>3</v>
      </c>
      <c r="AO53" s="2" t="n">
        <v>4</v>
      </c>
      <c r="AP53" s="2" t="n">
        <v>5</v>
      </c>
      <c r="AQ53" s="2" t="n">
        <f aca="false">SUM(AM53:AP53)/4</f>
        <v>4</v>
      </c>
      <c r="AR53" s="2" t="n">
        <v>5</v>
      </c>
      <c r="AS53" s="2" t="n">
        <v>5</v>
      </c>
      <c r="AT53" s="2" t="n">
        <v>4</v>
      </c>
      <c r="AU53" s="2" t="n">
        <v>5</v>
      </c>
      <c r="AV53" s="2" t="n">
        <f aca="false">SUM(AR53:AU53)/4</f>
        <v>4.75</v>
      </c>
      <c r="AW53" s="2" t="n">
        <v>5</v>
      </c>
      <c r="AX53" s="2" t="n">
        <v>5</v>
      </c>
      <c r="AY53" s="2" t="n">
        <v>3</v>
      </c>
      <c r="AZ53" s="2" t="n">
        <v>4</v>
      </c>
      <c r="BA53" s="2" t="n">
        <f aca="false">SUM(AW53:AZ53)/4</f>
        <v>4.25</v>
      </c>
      <c r="BB53" s="2" t="n">
        <v>2</v>
      </c>
      <c r="BC53" s="2" t="n">
        <v>5</v>
      </c>
      <c r="BD53" s="2" t="n">
        <v>5</v>
      </c>
      <c r="BE53" s="2" t="n">
        <v>5</v>
      </c>
      <c r="BF53" s="0" t="n">
        <f aca="false">SUM(BB53:BE53)/4</f>
        <v>4.25</v>
      </c>
    </row>
    <row r="54" customFormat="false" ht="15" hidden="false" customHeight="false" outlineLevel="0" collapsed="false">
      <c r="A54" s="2" t="n">
        <v>2</v>
      </c>
      <c r="B54" s="2" t="n">
        <v>5</v>
      </c>
      <c r="C54" s="2" t="n">
        <v>4</v>
      </c>
      <c r="D54" s="2" t="n">
        <v>4</v>
      </c>
      <c r="E54" s="2" t="n">
        <f aca="false">SUM(A54:D54)/4</f>
        <v>3.75</v>
      </c>
      <c r="F54" s="2" t="n">
        <v>5</v>
      </c>
      <c r="G54" s="2" t="n">
        <v>4</v>
      </c>
      <c r="H54" s="2" t="n">
        <v>5</v>
      </c>
      <c r="I54" s="2" t="n">
        <v>4</v>
      </c>
      <c r="J54" s="2" t="n">
        <f aca="false">SUM(F54:I54)/4</f>
        <v>4.5</v>
      </c>
      <c r="K54" s="2" t="n">
        <v>4</v>
      </c>
      <c r="L54" s="2" t="n">
        <v>5</v>
      </c>
      <c r="M54" s="2" t="n">
        <v>2</v>
      </c>
      <c r="N54" s="2" t="n">
        <v>3</v>
      </c>
      <c r="O54" s="2" t="n">
        <f aca="false">SUM(K54:N54)/4</f>
        <v>3.5</v>
      </c>
      <c r="P54" s="2" t="n">
        <v>4</v>
      </c>
      <c r="Q54" s="2" t="n">
        <v>3</v>
      </c>
      <c r="R54" s="2" t="n">
        <v>4</v>
      </c>
      <c r="S54" s="2" t="n">
        <v>5</v>
      </c>
      <c r="T54" s="2" t="n">
        <f aca="false">SUM(P54:S54)/4</f>
        <v>4</v>
      </c>
      <c r="U54" s="2" t="n">
        <v>2</v>
      </c>
      <c r="V54" s="2" t="n">
        <v>2</v>
      </c>
      <c r="W54" s="2" t="n">
        <f aca="false">SUM(U54:V54)/2</f>
        <v>2</v>
      </c>
      <c r="X54" s="2" t="n">
        <v>4</v>
      </c>
      <c r="Y54" s="2" t="n">
        <v>2</v>
      </c>
      <c r="Z54" s="2" t="n">
        <v>3</v>
      </c>
      <c r="AA54" s="2" t="n">
        <v>4</v>
      </c>
      <c r="AB54" s="2" t="n">
        <f aca="false">SUM(X54:AA54)/4</f>
        <v>3.25</v>
      </c>
      <c r="AC54" s="2" t="n">
        <v>4</v>
      </c>
      <c r="AD54" s="2" t="n">
        <v>4</v>
      </c>
      <c r="AE54" s="2" t="n">
        <v>4</v>
      </c>
      <c r="AF54" s="2" t="n">
        <v>4</v>
      </c>
      <c r="AG54" s="2" t="n">
        <f aca="false">SUM(AC54:AF54)/4</f>
        <v>4</v>
      </c>
      <c r="AH54" s="2" t="n">
        <v>2</v>
      </c>
      <c r="AI54" s="2" t="n">
        <v>1</v>
      </c>
      <c r="AJ54" s="2" t="n">
        <v>1</v>
      </c>
      <c r="AK54" s="2" t="n">
        <v>2</v>
      </c>
      <c r="AL54" s="2" t="n">
        <f aca="false">SUM(AH54:AK54)/4</f>
        <v>1.5</v>
      </c>
      <c r="AM54" s="2" t="n">
        <v>4</v>
      </c>
      <c r="AN54" s="2" t="n">
        <v>4</v>
      </c>
      <c r="AO54" s="2" t="n">
        <v>3</v>
      </c>
      <c r="AP54" s="2" t="n">
        <v>4</v>
      </c>
      <c r="AQ54" s="2" t="n">
        <f aca="false">SUM(AM54:AP54)/4</f>
        <v>3.75</v>
      </c>
      <c r="AR54" s="2" t="n">
        <v>4</v>
      </c>
      <c r="AS54" s="2" t="n">
        <v>2</v>
      </c>
      <c r="AT54" s="2" t="n">
        <v>2</v>
      </c>
      <c r="AU54" s="2" t="n">
        <v>5</v>
      </c>
      <c r="AV54" s="2" t="n">
        <f aca="false">SUM(AR54:AU54)/4</f>
        <v>3.25</v>
      </c>
      <c r="AW54" s="2" t="n">
        <v>5</v>
      </c>
      <c r="AX54" s="2" t="n">
        <v>4</v>
      </c>
      <c r="AY54" s="2" t="n">
        <v>4</v>
      </c>
      <c r="AZ54" s="2" t="n">
        <v>2</v>
      </c>
      <c r="BA54" s="2" t="n">
        <f aca="false">SUM(AW54:AZ54)/4</f>
        <v>3.75</v>
      </c>
      <c r="BB54" s="2" t="n">
        <v>4</v>
      </c>
      <c r="BC54" s="2" t="n">
        <v>4</v>
      </c>
      <c r="BD54" s="2" t="n">
        <v>3</v>
      </c>
      <c r="BE54" s="2" t="n">
        <v>4</v>
      </c>
      <c r="BF54" s="0" t="n">
        <f aca="false">SUM(BB54:BE54)/4</f>
        <v>3.75</v>
      </c>
    </row>
    <row r="55" customFormat="false" ht="15" hidden="false" customHeight="false" outlineLevel="0" collapsed="false">
      <c r="A55" s="2" t="n">
        <v>1</v>
      </c>
      <c r="B55" s="2" t="n">
        <v>3</v>
      </c>
      <c r="C55" s="2" t="n">
        <v>2</v>
      </c>
      <c r="D55" s="2" t="n">
        <v>2</v>
      </c>
      <c r="E55" s="2" t="n">
        <f aca="false">SUM(A55:D55)/4</f>
        <v>2</v>
      </c>
      <c r="F55" s="2" t="n">
        <v>2</v>
      </c>
      <c r="G55" s="2" t="n">
        <v>1</v>
      </c>
      <c r="H55" s="2" t="n">
        <v>2</v>
      </c>
      <c r="I55" s="2" t="n">
        <v>5</v>
      </c>
      <c r="J55" s="2" t="n">
        <f aca="false">SUM(F55:I55)/4</f>
        <v>2.5</v>
      </c>
      <c r="K55" s="2" t="n">
        <v>5</v>
      </c>
      <c r="L55" s="2" t="n">
        <v>5</v>
      </c>
      <c r="M55" s="2" t="n">
        <v>4</v>
      </c>
      <c r="N55" s="2" t="n">
        <v>3</v>
      </c>
      <c r="O55" s="2" t="n">
        <f aca="false">SUM(K55:N55)/4</f>
        <v>4.25</v>
      </c>
      <c r="P55" s="2" t="n">
        <v>5</v>
      </c>
      <c r="Q55" s="2" t="n">
        <v>4</v>
      </c>
      <c r="R55" s="2" t="n">
        <v>5</v>
      </c>
      <c r="S55" s="2" t="n">
        <v>4</v>
      </c>
      <c r="T55" s="2" t="n">
        <f aca="false">SUM(P55:S55)/4</f>
        <v>4.5</v>
      </c>
      <c r="U55" s="2" t="n">
        <v>4</v>
      </c>
      <c r="V55" s="2" t="n">
        <v>5</v>
      </c>
      <c r="W55" s="2" t="n">
        <f aca="false">SUM(U55:V55)/2</f>
        <v>4.5</v>
      </c>
      <c r="X55" s="2" t="n">
        <v>1</v>
      </c>
      <c r="Y55" s="2" t="n">
        <v>2</v>
      </c>
      <c r="Z55" s="2" t="n">
        <v>1</v>
      </c>
      <c r="AA55" s="2" t="n">
        <v>2</v>
      </c>
      <c r="AB55" s="2" t="n">
        <f aca="false">SUM(X55:AA55)/4</f>
        <v>1.5</v>
      </c>
      <c r="AC55" s="2" t="n">
        <v>4</v>
      </c>
      <c r="AD55" s="2" t="n">
        <v>3</v>
      </c>
      <c r="AE55" s="2" t="n">
        <v>3</v>
      </c>
      <c r="AF55" s="2" t="n">
        <v>2</v>
      </c>
      <c r="AG55" s="2" t="n">
        <f aca="false">SUM(AC55:AF55)/4</f>
        <v>3</v>
      </c>
      <c r="AH55" s="2" t="n">
        <v>4</v>
      </c>
      <c r="AI55" s="2" t="n">
        <v>3</v>
      </c>
      <c r="AJ55" s="2" t="n">
        <v>5</v>
      </c>
      <c r="AK55" s="2" t="n">
        <v>4</v>
      </c>
      <c r="AL55" s="2" t="n">
        <f aca="false">SUM(AH55:AK55)/4</f>
        <v>4</v>
      </c>
      <c r="AM55" s="2" t="n">
        <v>4</v>
      </c>
      <c r="AN55" s="2" t="n">
        <v>3</v>
      </c>
      <c r="AO55" s="2" t="n">
        <v>5</v>
      </c>
      <c r="AP55" s="2" t="n">
        <v>4</v>
      </c>
      <c r="AQ55" s="2" t="n">
        <f aca="false">SUM(AM55:AP55)/4</f>
        <v>4</v>
      </c>
      <c r="AR55" s="2" t="n">
        <v>5</v>
      </c>
      <c r="AS55" s="2" t="n">
        <v>5</v>
      </c>
      <c r="AT55" s="2" t="n">
        <v>4</v>
      </c>
      <c r="AU55" s="2" t="n">
        <v>5</v>
      </c>
      <c r="AV55" s="2" t="n">
        <f aca="false">SUM(AR55:AU55)/4</f>
        <v>4.75</v>
      </c>
      <c r="AW55" s="2" t="n">
        <v>5</v>
      </c>
      <c r="AX55" s="2" t="n">
        <v>3</v>
      </c>
      <c r="AY55" s="2" t="n">
        <v>3</v>
      </c>
      <c r="AZ55" s="2" t="n">
        <v>4</v>
      </c>
      <c r="BA55" s="2" t="n">
        <f aca="false">SUM(AW55:AZ55)/4</f>
        <v>3.75</v>
      </c>
      <c r="BB55" s="2" t="n">
        <v>3</v>
      </c>
      <c r="BC55" s="2" t="n">
        <v>3</v>
      </c>
      <c r="BD55" s="2" t="n">
        <v>4</v>
      </c>
      <c r="BE55" s="2" t="n">
        <v>5</v>
      </c>
      <c r="BF55" s="0" t="n">
        <f aca="false">SUM(BB55:BE55)/4</f>
        <v>3.75</v>
      </c>
    </row>
    <row r="56" customFormat="false" ht="15" hidden="false" customHeight="false" outlineLevel="0" collapsed="false">
      <c r="A56" s="2" t="n">
        <v>1</v>
      </c>
      <c r="B56" s="2" t="n">
        <v>1</v>
      </c>
      <c r="C56" s="2" t="n">
        <v>1</v>
      </c>
      <c r="D56" s="2" t="n">
        <v>1</v>
      </c>
      <c r="E56" s="2" t="n">
        <f aca="false">SUM(A56:D56)/4</f>
        <v>1</v>
      </c>
      <c r="F56" s="2" t="n">
        <v>2</v>
      </c>
      <c r="G56" s="2" t="n">
        <v>2</v>
      </c>
      <c r="H56" s="2" t="n">
        <v>3</v>
      </c>
      <c r="I56" s="2" t="n">
        <v>5</v>
      </c>
      <c r="J56" s="2" t="n">
        <f aca="false">SUM(F56:I56)/4</f>
        <v>3</v>
      </c>
      <c r="K56" s="2" t="n">
        <v>5</v>
      </c>
      <c r="L56" s="2" t="n">
        <v>5</v>
      </c>
      <c r="M56" s="2" t="n">
        <v>5</v>
      </c>
      <c r="N56" s="2" t="n">
        <v>1</v>
      </c>
      <c r="O56" s="2" t="n">
        <f aca="false">SUM(K56:N56)/4</f>
        <v>4</v>
      </c>
      <c r="P56" s="2" t="n">
        <v>5</v>
      </c>
      <c r="Q56" s="2" t="n">
        <v>5</v>
      </c>
      <c r="R56" s="2" t="n">
        <v>5</v>
      </c>
      <c r="S56" s="2" t="n">
        <v>5</v>
      </c>
      <c r="T56" s="2" t="n">
        <f aca="false">SUM(P56:S56)/4</f>
        <v>5</v>
      </c>
      <c r="U56" s="2" t="n">
        <v>5</v>
      </c>
      <c r="V56" s="2" t="n">
        <v>5</v>
      </c>
      <c r="W56" s="2" t="n">
        <f aca="false">SUM(U56:V56)/2</f>
        <v>5</v>
      </c>
      <c r="X56" s="2" t="n">
        <v>1</v>
      </c>
      <c r="Y56" s="2" t="n">
        <v>3</v>
      </c>
      <c r="Z56" s="2" t="n">
        <v>1</v>
      </c>
      <c r="AA56" s="53" t="n">
        <v>1</v>
      </c>
      <c r="AB56" s="2" t="n">
        <f aca="false">SUM(X56:AA56)/4</f>
        <v>1.5</v>
      </c>
      <c r="AC56" s="2" t="n">
        <v>3</v>
      </c>
      <c r="AD56" s="2" t="n">
        <v>5</v>
      </c>
      <c r="AE56" s="2" t="n">
        <v>2</v>
      </c>
      <c r="AF56" s="2" t="n">
        <v>2</v>
      </c>
      <c r="AG56" s="2" t="n">
        <f aca="false">SUM(AC56:AF56)/4</f>
        <v>3</v>
      </c>
      <c r="AH56" s="2" t="n">
        <v>5</v>
      </c>
      <c r="AI56" s="2" t="n">
        <v>3</v>
      </c>
      <c r="AJ56" s="2" t="n">
        <v>3</v>
      </c>
      <c r="AK56" s="2" t="n">
        <v>5</v>
      </c>
      <c r="AL56" s="2" t="n">
        <f aca="false">SUM(AH56:AK56)/4</f>
        <v>4</v>
      </c>
      <c r="AM56" s="2" t="n">
        <v>2</v>
      </c>
      <c r="AN56" s="2" t="n">
        <v>5</v>
      </c>
      <c r="AO56" s="2" t="n">
        <v>4</v>
      </c>
      <c r="AP56" s="2" t="n">
        <v>4</v>
      </c>
      <c r="AQ56" s="2" t="n">
        <f aca="false">SUM(AM56:AP56)/4</f>
        <v>3.75</v>
      </c>
      <c r="AR56" s="2" t="n">
        <v>4</v>
      </c>
      <c r="AS56" s="2" t="n">
        <v>5</v>
      </c>
      <c r="AT56" s="2" t="n">
        <v>5</v>
      </c>
      <c r="AU56" s="2" t="n">
        <v>5</v>
      </c>
      <c r="AV56" s="2" t="n">
        <f aca="false">SUM(AR56:AU56)/4</f>
        <v>4.75</v>
      </c>
      <c r="AW56" s="2" t="n">
        <v>5</v>
      </c>
      <c r="AX56" s="2" t="n">
        <v>5</v>
      </c>
      <c r="AY56" s="2" t="n">
        <v>4</v>
      </c>
      <c r="AZ56" s="2" t="n">
        <v>5</v>
      </c>
      <c r="BA56" s="2" t="n">
        <f aca="false">SUM(AW56:AZ56)/4</f>
        <v>4.75</v>
      </c>
      <c r="BB56" s="2" t="n">
        <v>2</v>
      </c>
      <c r="BC56" s="2" t="n">
        <v>4</v>
      </c>
      <c r="BD56" s="2" t="n">
        <v>5</v>
      </c>
      <c r="BE56" s="2" t="n">
        <v>5</v>
      </c>
      <c r="BF56" s="0" t="n">
        <f aca="false">SUM(BB56:BE56)/4</f>
        <v>4</v>
      </c>
    </row>
    <row r="57" customFormat="false" ht="15" hidden="false" customHeight="false" outlineLevel="0" collapsed="false">
      <c r="A57" s="2" t="n">
        <v>2</v>
      </c>
      <c r="B57" s="2" t="n">
        <v>3</v>
      </c>
      <c r="C57" s="2" t="n">
        <v>3</v>
      </c>
      <c r="D57" s="2" t="n">
        <v>2</v>
      </c>
      <c r="E57" s="2" t="n">
        <f aca="false">SUM(A57:D57)/4</f>
        <v>2.5</v>
      </c>
      <c r="F57" s="2" t="n">
        <v>2</v>
      </c>
      <c r="G57" s="2" t="n">
        <v>3</v>
      </c>
      <c r="H57" s="2" t="n">
        <v>3</v>
      </c>
      <c r="I57" s="2" t="n">
        <v>5</v>
      </c>
      <c r="J57" s="2" t="n">
        <f aca="false">SUM(F57:I57)/4</f>
        <v>3.25</v>
      </c>
      <c r="K57" s="2" t="n">
        <v>5</v>
      </c>
      <c r="L57" s="2" t="n">
        <v>4</v>
      </c>
      <c r="M57" s="2" t="n">
        <v>3</v>
      </c>
      <c r="N57" s="2" t="n">
        <v>2</v>
      </c>
      <c r="O57" s="2" t="n">
        <f aca="false">SUM(K57:N57)/4</f>
        <v>3.5</v>
      </c>
      <c r="P57" s="2" t="n">
        <v>4</v>
      </c>
      <c r="Q57" s="2" t="n">
        <v>4</v>
      </c>
      <c r="R57" s="2" t="n">
        <v>4</v>
      </c>
      <c r="S57" s="2" t="n">
        <v>3</v>
      </c>
      <c r="T57" s="2" t="n">
        <f aca="false">SUM(P57:S57)/4</f>
        <v>3.75</v>
      </c>
      <c r="U57" s="2" t="n">
        <v>5</v>
      </c>
      <c r="V57" s="2" t="n">
        <v>5</v>
      </c>
      <c r="W57" s="2" t="n">
        <f aca="false">SUM(U57:V57)/2</f>
        <v>5</v>
      </c>
      <c r="X57" s="2" t="n">
        <v>1</v>
      </c>
      <c r="Y57" s="2" t="n">
        <v>4</v>
      </c>
      <c r="Z57" s="2" t="n">
        <v>1</v>
      </c>
      <c r="AA57" s="53" t="n">
        <v>1</v>
      </c>
      <c r="AB57" s="2" t="n">
        <f aca="false">SUM(X57:AA57)/4</f>
        <v>1.75</v>
      </c>
      <c r="AC57" s="2" t="n">
        <v>4</v>
      </c>
      <c r="AD57" s="2" t="n">
        <v>5</v>
      </c>
      <c r="AE57" s="2" t="n">
        <v>3</v>
      </c>
      <c r="AF57" s="2" t="n">
        <v>2</v>
      </c>
      <c r="AG57" s="2" t="n">
        <f aca="false">SUM(AC57:AF57)/4</f>
        <v>3.5</v>
      </c>
      <c r="AH57" s="2" t="n">
        <v>3</v>
      </c>
      <c r="AI57" s="2" t="n">
        <v>2</v>
      </c>
      <c r="AJ57" s="2" t="n">
        <v>2</v>
      </c>
      <c r="AK57" s="2" t="n">
        <v>3</v>
      </c>
      <c r="AL57" s="2" t="n">
        <f aca="false">SUM(AH57:AK57)/4</f>
        <v>2.5</v>
      </c>
      <c r="AM57" s="2" t="n">
        <v>4</v>
      </c>
      <c r="AN57" s="2" t="n">
        <v>5</v>
      </c>
      <c r="AO57" s="2" t="n">
        <v>4</v>
      </c>
      <c r="AP57" s="2" t="n">
        <v>4</v>
      </c>
      <c r="AQ57" s="2" t="n">
        <f aca="false">SUM(AM57:AP57)/4</f>
        <v>4.25</v>
      </c>
      <c r="AR57" s="2" t="n">
        <v>5</v>
      </c>
      <c r="AS57" s="2" t="n">
        <v>5</v>
      </c>
      <c r="AT57" s="2" t="n">
        <v>4</v>
      </c>
      <c r="AU57" s="2" t="n">
        <v>5</v>
      </c>
      <c r="AV57" s="2" t="n">
        <f aca="false">SUM(AR57:AU57)/4</f>
        <v>4.75</v>
      </c>
      <c r="AW57" s="2" t="n">
        <v>4</v>
      </c>
      <c r="AX57" s="2" t="n">
        <v>5</v>
      </c>
      <c r="AY57" s="2" t="n">
        <v>3</v>
      </c>
      <c r="AZ57" s="2" t="n">
        <v>4</v>
      </c>
      <c r="BA57" s="2" t="n">
        <f aca="false">SUM(AW57:AZ57)/4</f>
        <v>4</v>
      </c>
      <c r="BB57" s="2" t="n">
        <v>4</v>
      </c>
      <c r="BC57" s="2" t="n">
        <v>5</v>
      </c>
      <c r="BD57" s="2" t="n">
        <v>5</v>
      </c>
      <c r="BE57" s="2" t="n">
        <v>4</v>
      </c>
      <c r="BF57" s="0" t="n">
        <f aca="false">SUM(BB57:BE57)/4</f>
        <v>4.5</v>
      </c>
    </row>
    <row r="58" customFormat="false" ht="15" hidden="false" customHeight="false" outlineLevel="0" collapsed="false">
      <c r="A58" s="2" t="n">
        <v>2</v>
      </c>
      <c r="B58" s="2" t="n">
        <v>3</v>
      </c>
      <c r="C58" s="2" t="n">
        <v>1</v>
      </c>
      <c r="D58" s="2" t="n">
        <v>2</v>
      </c>
      <c r="E58" s="2" t="n">
        <f aca="false">SUM(A58:D58)/4</f>
        <v>2</v>
      </c>
      <c r="F58" s="2" t="n">
        <v>1</v>
      </c>
      <c r="G58" s="2" t="n">
        <v>2</v>
      </c>
      <c r="H58" s="2" t="n">
        <v>2</v>
      </c>
      <c r="I58" s="2" t="n">
        <v>4</v>
      </c>
      <c r="J58" s="2" t="n">
        <f aca="false">SUM(F58:I58)/4</f>
        <v>2.25</v>
      </c>
      <c r="K58" s="2" t="n">
        <v>5</v>
      </c>
      <c r="L58" s="2" t="n">
        <v>5</v>
      </c>
      <c r="M58" s="2" t="n">
        <v>4</v>
      </c>
      <c r="N58" s="2" t="n">
        <v>1</v>
      </c>
      <c r="O58" s="2" t="n">
        <f aca="false">SUM(K58:N58)/4</f>
        <v>3.75</v>
      </c>
      <c r="P58" s="2" t="n">
        <v>4</v>
      </c>
      <c r="Q58" s="2" t="n">
        <v>3</v>
      </c>
      <c r="R58" s="2" t="n">
        <v>3</v>
      </c>
      <c r="S58" s="2" t="n">
        <v>5</v>
      </c>
      <c r="T58" s="2" t="n">
        <f aca="false">SUM(P58:S58)/4</f>
        <v>3.75</v>
      </c>
      <c r="U58" s="2" t="n">
        <v>4</v>
      </c>
      <c r="V58" s="2" t="n">
        <v>5</v>
      </c>
      <c r="W58" s="2" t="n">
        <f aca="false">SUM(U58:V58)/2</f>
        <v>4.5</v>
      </c>
      <c r="X58" s="2" t="n">
        <v>1</v>
      </c>
      <c r="Y58" s="2" t="n">
        <v>2</v>
      </c>
      <c r="Z58" s="2" t="n">
        <v>1</v>
      </c>
      <c r="AA58" s="53" t="n">
        <v>1</v>
      </c>
      <c r="AB58" s="2" t="n">
        <f aca="false">SUM(X58:AA58)/4</f>
        <v>1.25</v>
      </c>
      <c r="AC58" s="2" t="n">
        <v>3</v>
      </c>
      <c r="AD58" s="2" t="n">
        <v>2</v>
      </c>
      <c r="AE58" s="2" t="n">
        <v>2</v>
      </c>
      <c r="AF58" s="2" t="n">
        <v>1</v>
      </c>
      <c r="AG58" s="2" t="n">
        <f aca="false">SUM(AC58:AF58)/4</f>
        <v>2</v>
      </c>
      <c r="AH58" s="2" t="n">
        <v>5</v>
      </c>
      <c r="AI58" s="2" t="n">
        <v>4</v>
      </c>
      <c r="AJ58" s="2" t="n">
        <v>5</v>
      </c>
      <c r="AK58" s="2" t="n">
        <v>4</v>
      </c>
      <c r="AL58" s="2" t="n">
        <f aca="false">SUM(AH58:AK58)/4</f>
        <v>4.5</v>
      </c>
      <c r="AM58" s="2" t="n">
        <v>4</v>
      </c>
      <c r="AN58" s="2" t="n">
        <v>5</v>
      </c>
      <c r="AO58" s="2" t="n">
        <v>3</v>
      </c>
      <c r="AP58" s="2" t="n">
        <v>4</v>
      </c>
      <c r="AQ58" s="2" t="n">
        <f aca="false">SUM(AM58:AP58)/4</f>
        <v>4</v>
      </c>
      <c r="AR58" s="2" t="n">
        <v>4</v>
      </c>
      <c r="AS58" s="2" t="n">
        <v>5</v>
      </c>
      <c r="AT58" s="2" t="n">
        <v>4</v>
      </c>
      <c r="AU58" s="2" t="n">
        <v>5</v>
      </c>
      <c r="AV58" s="2" t="n">
        <f aca="false">SUM(AR58:AU58)/4</f>
        <v>4.5</v>
      </c>
      <c r="AW58" s="2" t="n">
        <v>4</v>
      </c>
      <c r="AX58" s="2" t="n">
        <v>5</v>
      </c>
      <c r="AY58" s="2" t="n">
        <v>3</v>
      </c>
      <c r="AZ58" s="2" t="n">
        <v>4</v>
      </c>
      <c r="BA58" s="2" t="n">
        <f aca="false">SUM(AW58:AZ58)/4</f>
        <v>4</v>
      </c>
      <c r="BB58" s="2" t="n">
        <v>2</v>
      </c>
      <c r="BC58" s="2" t="n">
        <v>0</v>
      </c>
      <c r="BD58" s="2" t="n">
        <v>5</v>
      </c>
      <c r="BE58" s="2" t="n">
        <v>4</v>
      </c>
      <c r="BF58" s="0" t="n">
        <f aca="false">SUM(BB58:BE58)/4</f>
        <v>2.75</v>
      </c>
    </row>
    <row r="59" customFormat="false" ht="15" hidden="false" customHeight="false" outlineLevel="0" collapsed="false">
      <c r="A59" s="2" t="n">
        <v>4</v>
      </c>
      <c r="B59" s="2" t="n">
        <v>3</v>
      </c>
      <c r="C59" s="2" t="n">
        <v>3</v>
      </c>
      <c r="D59" s="2" t="n">
        <v>2</v>
      </c>
      <c r="E59" s="2" t="n">
        <f aca="false">SUM(A59:D59)/4</f>
        <v>3</v>
      </c>
      <c r="F59" s="2" t="n">
        <v>3</v>
      </c>
      <c r="G59" s="2" t="n">
        <v>3</v>
      </c>
      <c r="H59" s="2" t="n">
        <v>2</v>
      </c>
      <c r="I59" s="2" t="n">
        <v>4</v>
      </c>
      <c r="J59" s="2" t="n">
        <f aca="false">SUM(F59:I59)/4</f>
        <v>3</v>
      </c>
      <c r="K59" s="2" t="n">
        <v>4</v>
      </c>
      <c r="L59" s="2" t="n">
        <v>3</v>
      </c>
      <c r="M59" s="2" t="n">
        <v>3</v>
      </c>
      <c r="N59" s="2" t="n">
        <v>2</v>
      </c>
      <c r="O59" s="2" t="n">
        <f aca="false">SUM(K59:N59)/4</f>
        <v>3</v>
      </c>
      <c r="P59" s="2" t="n">
        <v>4</v>
      </c>
      <c r="Q59" s="2" t="n">
        <v>4</v>
      </c>
      <c r="R59" s="2" t="n">
        <v>4</v>
      </c>
      <c r="S59" s="2" t="n">
        <v>5</v>
      </c>
      <c r="T59" s="2" t="n">
        <f aca="false">SUM(P59:S59)/4</f>
        <v>4.25</v>
      </c>
      <c r="U59" s="2" t="n">
        <v>4</v>
      </c>
      <c r="V59" s="2" t="n">
        <v>5</v>
      </c>
      <c r="W59" s="2" t="n">
        <f aca="false">SUM(U59:V59)/2</f>
        <v>4.5</v>
      </c>
      <c r="X59" s="2" t="n">
        <v>2</v>
      </c>
      <c r="Y59" s="2" t="n">
        <v>3</v>
      </c>
      <c r="Z59" s="2" t="n">
        <v>2</v>
      </c>
      <c r="AA59" s="2" t="n">
        <v>2</v>
      </c>
      <c r="AB59" s="2" t="n">
        <f aca="false">SUM(X59:AA59)/4</f>
        <v>2.25</v>
      </c>
      <c r="AC59" s="2" t="n">
        <v>3</v>
      </c>
      <c r="AD59" s="2" t="n">
        <v>3</v>
      </c>
      <c r="AE59" s="2" t="n">
        <v>3</v>
      </c>
      <c r="AF59" s="2" t="n">
        <v>2</v>
      </c>
      <c r="AG59" s="2" t="n">
        <f aca="false">SUM(AC59:AF59)/4</f>
        <v>2.75</v>
      </c>
      <c r="AH59" s="2" t="n">
        <v>4</v>
      </c>
      <c r="AI59" s="2" t="n">
        <v>4</v>
      </c>
      <c r="AJ59" s="2" t="n">
        <v>4</v>
      </c>
      <c r="AK59" s="2" t="n">
        <v>4</v>
      </c>
      <c r="AL59" s="2" t="n">
        <f aca="false">SUM(AH59:AK59)/4</f>
        <v>4</v>
      </c>
      <c r="AM59" s="2" t="n">
        <v>4</v>
      </c>
      <c r="AN59" s="2" t="n">
        <v>4</v>
      </c>
      <c r="AO59" s="2" t="n">
        <v>4</v>
      </c>
      <c r="AP59" s="2" t="n">
        <v>4</v>
      </c>
      <c r="AQ59" s="2" t="n">
        <f aca="false">SUM(AM59:AP59)/4</f>
        <v>4</v>
      </c>
      <c r="AR59" s="2" t="n">
        <v>4</v>
      </c>
      <c r="AS59" s="2" t="n">
        <v>5</v>
      </c>
      <c r="AT59" s="2" t="n">
        <v>4</v>
      </c>
      <c r="AU59" s="2" t="n">
        <v>5</v>
      </c>
      <c r="AV59" s="2" t="n">
        <f aca="false">SUM(AR59:AU59)/4</f>
        <v>4.5</v>
      </c>
      <c r="AW59" s="2" t="n">
        <v>4</v>
      </c>
      <c r="AX59" s="2" t="n">
        <v>4</v>
      </c>
      <c r="AY59" s="2" t="n">
        <v>4</v>
      </c>
      <c r="AZ59" s="2" t="n">
        <v>5</v>
      </c>
      <c r="BA59" s="2" t="n">
        <f aca="false">SUM(AW59:AZ59)/4</f>
        <v>4.25</v>
      </c>
      <c r="BB59" s="2" t="n">
        <v>2</v>
      </c>
      <c r="BC59" s="2" t="n">
        <v>3</v>
      </c>
      <c r="BD59" s="2" t="n">
        <v>5</v>
      </c>
      <c r="BE59" s="2" t="n">
        <v>4</v>
      </c>
      <c r="BF59" s="0" t="n">
        <f aca="false">SUM(BB59:BE59)/4</f>
        <v>3.5</v>
      </c>
    </row>
    <row r="60" customFormat="false" ht="15" hidden="false" customHeight="false" outlineLevel="0" collapsed="false">
      <c r="A60" s="2" t="n">
        <v>4</v>
      </c>
      <c r="B60" s="2" t="n">
        <v>5</v>
      </c>
      <c r="C60" s="2" t="n">
        <v>5</v>
      </c>
      <c r="D60" s="2" t="n">
        <v>4</v>
      </c>
      <c r="E60" s="2" t="n">
        <f aca="false">SUM(A60:D60)/4</f>
        <v>4.5</v>
      </c>
      <c r="F60" s="2" t="n">
        <v>5</v>
      </c>
      <c r="G60" s="2" t="n">
        <v>5</v>
      </c>
      <c r="H60" s="2" t="n">
        <v>2</v>
      </c>
      <c r="I60" s="2" t="n">
        <v>5</v>
      </c>
      <c r="J60" s="2" t="n">
        <f aca="false">SUM(F60:I60)/4</f>
        <v>4.25</v>
      </c>
      <c r="K60" s="2" t="n">
        <v>5</v>
      </c>
      <c r="L60" s="2" t="n">
        <v>5</v>
      </c>
      <c r="M60" s="2" t="n">
        <v>2</v>
      </c>
      <c r="N60" s="2" t="n">
        <v>2</v>
      </c>
      <c r="O60" s="2" t="n">
        <f aca="false">SUM(K60:N60)/4</f>
        <v>3.5</v>
      </c>
      <c r="P60" s="2" t="n">
        <v>5</v>
      </c>
      <c r="Q60" s="2" t="n">
        <v>2</v>
      </c>
      <c r="R60" s="2" t="n">
        <v>5</v>
      </c>
      <c r="S60" s="2" t="n">
        <v>4</v>
      </c>
      <c r="T60" s="2" t="n">
        <f aca="false">SUM(P60:S60)/4</f>
        <v>4</v>
      </c>
      <c r="U60" s="2" t="n">
        <v>5</v>
      </c>
      <c r="V60" s="2" t="n">
        <v>5</v>
      </c>
      <c r="W60" s="2" t="n">
        <f aca="false">SUM(U60:V60)/2</f>
        <v>5</v>
      </c>
      <c r="X60" s="2" t="n">
        <v>2</v>
      </c>
      <c r="Y60" s="2" t="n">
        <v>2</v>
      </c>
      <c r="Z60" s="2" t="n">
        <v>4</v>
      </c>
      <c r="AA60" s="2" t="n">
        <v>3</v>
      </c>
      <c r="AB60" s="2" t="n">
        <f aca="false">SUM(X60:AA60)/4</f>
        <v>2.75</v>
      </c>
      <c r="AC60" s="2" t="n">
        <v>2</v>
      </c>
      <c r="AD60" s="2" t="n">
        <v>4</v>
      </c>
      <c r="AE60" s="2" t="n">
        <v>2</v>
      </c>
      <c r="AF60" s="2" t="n">
        <v>2</v>
      </c>
      <c r="AG60" s="2" t="n">
        <f aca="false">SUM(AC60:AF60)/4</f>
        <v>2.5</v>
      </c>
      <c r="AH60" s="2" t="n">
        <v>4</v>
      </c>
      <c r="AI60" s="2" t="n">
        <v>2</v>
      </c>
      <c r="AJ60" s="2" t="n">
        <v>2</v>
      </c>
      <c r="AK60" s="2" t="n">
        <v>4</v>
      </c>
      <c r="AL60" s="2" t="n">
        <f aca="false">SUM(AH60:AK60)/4</f>
        <v>3</v>
      </c>
      <c r="AM60" s="2" t="n">
        <v>4</v>
      </c>
      <c r="AN60" s="2" t="n">
        <v>5</v>
      </c>
      <c r="AO60" s="2" t="n">
        <v>5</v>
      </c>
      <c r="AP60" s="2" t="n">
        <v>5</v>
      </c>
      <c r="AQ60" s="2" t="n">
        <f aca="false">SUM(AM60:AP60)/4</f>
        <v>4.75</v>
      </c>
      <c r="AR60" s="2" t="n">
        <v>5</v>
      </c>
      <c r="AS60" s="2" t="n">
        <v>2</v>
      </c>
      <c r="AT60" s="2" t="n">
        <v>2</v>
      </c>
      <c r="AU60" s="2" t="n">
        <v>5</v>
      </c>
      <c r="AV60" s="2" t="n">
        <f aca="false">SUM(AR60:AU60)/4</f>
        <v>3.5</v>
      </c>
      <c r="AW60" s="2" t="n">
        <v>5</v>
      </c>
      <c r="AX60" s="2" t="n">
        <v>5</v>
      </c>
      <c r="AY60" s="2" t="n">
        <v>5</v>
      </c>
      <c r="AZ60" s="2" t="n">
        <v>5</v>
      </c>
      <c r="BA60" s="2" t="n">
        <f aca="false">SUM(AW60:AZ60)/4</f>
        <v>5</v>
      </c>
      <c r="BB60" s="2" t="n">
        <v>4</v>
      </c>
      <c r="BC60" s="2" t="n">
        <v>5</v>
      </c>
      <c r="BD60" s="2" t="n">
        <v>5</v>
      </c>
      <c r="BE60" s="2" t="n">
        <v>5</v>
      </c>
      <c r="BF60" s="0" t="n">
        <f aca="false">SUM(BB60:BE60)/4</f>
        <v>4.75</v>
      </c>
    </row>
    <row r="61" customFormat="false" ht="15" hidden="false" customHeight="false" outlineLevel="0" collapsed="false">
      <c r="A61" s="2" t="n">
        <v>5</v>
      </c>
      <c r="B61" s="2" t="n">
        <v>2</v>
      </c>
      <c r="C61" s="2" t="n">
        <v>1</v>
      </c>
      <c r="D61" s="2" t="n">
        <v>2</v>
      </c>
      <c r="E61" s="2" t="n">
        <f aca="false">SUM(A61:D61)/4</f>
        <v>2.5</v>
      </c>
      <c r="F61" s="2" t="n">
        <v>1</v>
      </c>
      <c r="G61" s="2" t="n">
        <v>1</v>
      </c>
      <c r="H61" s="2" t="n">
        <v>2</v>
      </c>
      <c r="I61" s="2" t="n">
        <v>5</v>
      </c>
      <c r="J61" s="2" t="n">
        <f aca="false">SUM(F61:I61)/4</f>
        <v>2.25</v>
      </c>
      <c r="K61" s="2" t="n">
        <v>5</v>
      </c>
      <c r="L61" s="2" t="n">
        <v>5</v>
      </c>
      <c r="M61" s="2" t="n">
        <v>5</v>
      </c>
      <c r="N61" s="2" t="n">
        <v>4</v>
      </c>
      <c r="O61" s="2" t="n">
        <f aca="false">SUM(K61:N61)/4</f>
        <v>4.75</v>
      </c>
      <c r="P61" s="2" t="n">
        <v>4</v>
      </c>
      <c r="Q61" s="2" t="n">
        <v>5</v>
      </c>
      <c r="R61" s="2" t="n">
        <v>5</v>
      </c>
      <c r="S61" s="2" t="n">
        <v>5</v>
      </c>
      <c r="T61" s="2" t="n">
        <f aca="false">SUM(P61:S61)/4</f>
        <v>4.75</v>
      </c>
      <c r="U61" s="2" t="n">
        <v>5</v>
      </c>
      <c r="V61" s="2" t="n">
        <v>5</v>
      </c>
      <c r="W61" s="2" t="n">
        <f aca="false">SUM(U61:V61)/2</f>
        <v>5</v>
      </c>
      <c r="X61" s="2" t="n">
        <v>1</v>
      </c>
      <c r="Y61" s="2" t="n">
        <v>2</v>
      </c>
      <c r="Z61" s="2" t="n">
        <v>2</v>
      </c>
      <c r="AA61" s="2" t="n">
        <v>2</v>
      </c>
      <c r="AB61" s="2" t="n">
        <f aca="false">SUM(X61:AA61)/4</f>
        <v>1.75</v>
      </c>
      <c r="AC61" s="2" t="n">
        <v>2</v>
      </c>
      <c r="AD61" s="2" t="n">
        <v>1</v>
      </c>
      <c r="AE61" s="2" t="n">
        <v>2</v>
      </c>
      <c r="AF61" s="2" t="n">
        <v>1</v>
      </c>
      <c r="AG61" s="2" t="n">
        <f aca="false">SUM(AC61:AF61)/4</f>
        <v>1.5</v>
      </c>
      <c r="AH61" s="2" t="n">
        <v>4</v>
      </c>
      <c r="AI61" s="2" t="n">
        <v>3</v>
      </c>
      <c r="AJ61" s="2" t="n">
        <v>3</v>
      </c>
      <c r="AK61" s="2" t="n">
        <v>2</v>
      </c>
      <c r="AL61" s="2" t="n">
        <f aca="false">SUM(AH61:AK61)/4</f>
        <v>3</v>
      </c>
      <c r="AM61" s="2" t="n">
        <v>3</v>
      </c>
      <c r="AN61" s="2" t="n">
        <v>4</v>
      </c>
      <c r="AO61" s="2" t="n">
        <v>2</v>
      </c>
      <c r="AP61" s="2" t="n">
        <v>3</v>
      </c>
      <c r="AQ61" s="2" t="n">
        <f aca="false">SUM(AM61:AP61)/4</f>
        <v>3</v>
      </c>
      <c r="AR61" s="2" t="n">
        <v>5</v>
      </c>
      <c r="AS61" s="2" t="n">
        <v>4</v>
      </c>
      <c r="AT61" s="2" t="n">
        <v>5</v>
      </c>
      <c r="AU61" s="2" t="n">
        <v>5</v>
      </c>
      <c r="AV61" s="2" t="n">
        <f aca="false">SUM(AR61:AU61)/4</f>
        <v>4.75</v>
      </c>
      <c r="AW61" s="2" t="n">
        <v>5</v>
      </c>
      <c r="AX61" s="2" t="n">
        <v>3</v>
      </c>
      <c r="AY61" s="2" t="n">
        <v>2</v>
      </c>
      <c r="AZ61" s="2" t="n">
        <v>3</v>
      </c>
      <c r="BA61" s="2" t="n">
        <f aca="false">SUM(AW61:AZ61)/4</f>
        <v>3.25</v>
      </c>
      <c r="BB61" s="2" t="n">
        <v>4</v>
      </c>
      <c r="BC61" s="2" t="n">
        <v>2</v>
      </c>
      <c r="BD61" s="2" t="n">
        <v>5</v>
      </c>
      <c r="BE61" s="2" t="n">
        <v>5</v>
      </c>
      <c r="BF61" s="0" t="n">
        <f aca="false">SUM(BB61:BE61)/4</f>
        <v>4</v>
      </c>
    </row>
    <row r="62" customFormat="false" ht="15" hidden="false" customHeight="false" outlineLevel="0" collapsed="false">
      <c r="A62" s="2" t="n">
        <v>4</v>
      </c>
      <c r="B62" s="2" t="n">
        <v>2</v>
      </c>
      <c r="C62" s="2" t="n">
        <v>4</v>
      </c>
      <c r="D62" s="2" t="n">
        <v>5</v>
      </c>
      <c r="E62" s="2" t="n">
        <f aca="false">SUM(A62:D62)/4</f>
        <v>3.75</v>
      </c>
      <c r="F62" s="2" t="n">
        <v>5</v>
      </c>
      <c r="G62" s="2" t="n">
        <v>4</v>
      </c>
      <c r="H62" s="2" t="n">
        <v>4</v>
      </c>
      <c r="I62" s="2" t="n">
        <v>5</v>
      </c>
      <c r="J62" s="2" t="n">
        <f aca="false">SUM(F62:I62)/4</f>
        <v>4.5</v>
      </c>
      <c r="K62" s="2" t="n">
        <v>4</v>
      </c>
      <c r="L62" s="2" t="n">
        <v>4</v>
      </c>
      <c r="M62" s="2" t="n">
        <v>5</v>
      </c>
      <c r="N62" s="2" t="n">
        <v>1</v>
      </c>
      <c r="O62" s="2" t="n">
        <f aca="false">SUM(K62:N62)/4</f>
        <v>3.5</v>
      </c>
      <c r="P62" s="2" t="n">
        <v>1</v>
      </c>
      <c r="Q62" s="2" t="n">
        <v>2</v>
      </c>
      <c r="R62" s="2" t="n">
        <v>1</v>
      </c>
      <c r="S62" s="2" t="n">
        <v>1</v>
      </c>
      <c r="T62" s="2" t="n">
        <f aca="false">SUM(P62:S62)/4</f>
        <v>1.25</v>
      </c>
      <c r="U62" s="2" t="n">
        <v>3</v>
      </c>
      <c r="V62" s="2" t="n">
        <v>4</v>
      </c>
      <c r="W62" s="2" t="n">
        <f aca="false">SUM(U62:V62)/2</f>
        <v>3.5</v>
      </c>
      <c r="X62" s="2" t="n">
        <v>2</v>
      </c>
      <c r="Y62" s="2" t="n">
        <v>3</v>
      </c>
      <c r="Z62" s="2" t="n">
        <v>1</v>
      </c>
      <c r="AA62" s="2" t="n">
        <v>2</v>
      </c>
      <c r="AB62" s="2" t="n">
        <f aca="false">SUM(X62:AA62)/4</f>
        <v>2</v>
      </c>
      <c r="AC62" s="2" t="n">
        <v>3</v>
      </c>
      <c r="AD62" s="2" t="n">
        <v>4</v>
      </c>
      <c r="AE62" s="2" t="n">
        <v>1</v>
      </c>
      <c r="AF62" s="2" t="n">
        <v>4</v>
      </c>
      <c r="AG62" s="2" t="n">
        <f aca="false">SUM(AC62:AF62)/4</f>
        <v>3</v>
      </c>
      <c r="AH62" s="2" t="n">
        <v>4</v>
      </c>
      <c r="AI62" s="2" t="n">
        <v>2</v>
      </c>
      <c r="AJ62" s="2" t="n">
        <v>1</v>
      </c>
      <c r="AK62" s="2" t="n">
        <v>4</v>
      </c>
      <c r="AL62" s="2" t="n">
        <f aca="false">SUM(AH62:AK62)/4</f>
        <v>2.75</v>
      </c>
      <c r="AM62" s="2" t="n">
        <v>3</v>
      </c>
      <c r="AN62" s="2" t="n">
        <v>4</v>
      </c>
      <c r="AO62" s="2" t="n">
        <v>5</v>
      </c>
      <c r="AP62" s="2" t="n">
        <v>5</v>
      </c>
      <c r="AQ62" s="2" t="n">
        <f aca="false">SUM(AM62:AP62)/4</f>
        <v>4.25</v>
      </c>
      <c r="AR62" s="2" t="n">
        <v>5</v>
      </c>
      <c r="AS62" s="2" t="n">
        <v>1</v>
      </c>
      <c r="AT62" s="2" t="n">
        <v>5</v>
      </c>
      <c r="AU62" s="2" t="n">
        <v>4</v>
      </c>
      <c r="AV62" s="2" t="n">
        <f aca="false">SUM(AR62:AU62)/4</f>
        <v>3.75</v>
      </c>
      <c r="AW62" s="2" t="n">
        <v>2</v>
      </c>
      <c r="AX62" s="2" t="n">
        <v>5</v>
      </c>
      <c r="AY62" s="2" t="n">
        <v>5</v>
      </c>
      <c r="AZ62" s="2" t="n">
        <v>3</v>
      </c>
      <c r="BA62" s="2" t="n">
        <f aca="false">SUM(AW62:AZ62)/4</f>
        <v>3.75</v>
      </c>
      <c r="BB62" s="2" t="n">
        <v>5</v>
      </c>
      <c r="BC62" s="2" t="n">
        <v>5</v>
      </c>
      <c r="BD62" s="2" t="n">
        <v>4</v>
      </c>
      <c r="BE62" s="2" t="n">
        <v>3</v>
      </c>
      <c r="BF62" s="0" t="n">
        <f aca="false">SUM(BB62:BE62)/4</f>
        <v>4.25</v>
      </c>
    </row>
    <row r="63" customFormat="false" ht="15" hidden="false" customHeight="false" outlineLevel="0" collapsed="false">
      <c r="A63" s="2" t="n">
        <v>1</v>
      </c>
      <c r="B63" s="2" t="n">
        <v>3</v>
      </c>
      <c r="C63" s="2" t="n">
        <v>2</v>
      </c>
      <c r="D63" s="2" t="n">
        <v>2</v>
      </c>
      <c r="E63" s="2" t="n">
        <f aca="false">SUM(A63:D63)/4</f>
        <v>2</v>
      </c>
      <c r="F63" s="2" t="n">
        <v>2</v>
      </c>
      <c r="G63" s="2" t="n">
        <v>2</v>
      </c>
      <c r="H63" s="2" t="n">
        <v>2</v>
      </c>
      <c r="I63" s="2" t="n">
        <v>2</v>
      </c>
      <c r="J63" s="2" t="n">
        <f aca="false">SUM(F63:I63)/4</f>
        <v>2</v>
      </c>
      <c r="K63" s="2" t="n">
        <v>5</v>
      </c>
      <c r="L63" s="2" t="n">
        <v>5</v>
      </c>
      <c r="M63" s="2" t="n">
        <v>2</v>
      </c>
      <c r="N63" s="2" t="n">
        <v>1</v>
      </c>
      <c r="O63" s="2" t="n">
        <f aca="false">SUM(K63:N63)/4</f>
        <v>3.25</v>
      </c>
      <c r="P63" s="2" t="n">
        <v>4</v>
      </c>
      <c r="Q63" s="2" t="n">
        <v>4</v>
      </c>
      <c r="R63" s="2" t="n">
        <v>5</v>
      </c>
      <c r="S63" s="2" t="n">
        <v>5</v>
      </c>
      <c r="T63" s="2" t="n">
        <f aca="false">SUM(P63:S63)/4</f>
        <v>4.5</v>
      </c>
      <c r="U63" s="2" t="n">
        <v>5</v>
      </c>
      <c r="V63" s="2" t="n">
        <v>2</v>
      </c>
      <c r="W63" s="2" t="n">
        <f aca="false">SUM(U63:V63)/2</f>
        <v>3.5</v>
      </c>
      <c r="X63" s="2" t="n">
        <v>1</v>
      </c>
      <c r="Y63" s="2" t="n">
        <v>1</v>
      </c>
      <c r="Z63" s="2" t="n">
        <v>1</v>
      </c>
      <c r="AA63" s="2" t="n">
        <v>3</v>
      </c>
      <c r="AB63" s="2" t="n">
        <f aca="false">SUM(X63:AA63)/4</f>
        <v>1.5</v>
      </c>
      <c r="AC63" s="2" t="n">
        <v>1</v>
      </c>
      <c r="AD63" s="2" t="n">
        <v>3</v>
      </c>
      <c r="AE63" s="2" t="n">
        <v>2</v>
      </c>
      <c r="AF63" s="2" t="n">
        <v>1</v>
      </c>
      <c r="AG63" s="2" t="n">
        <f aca="false">SUM(AC63:AF63)/4</f>
        <v>1.75</v>
      </c>
      <c r="AH63" s="2" t="n">
        <v>4</v>
      </c>
      <c r="AI63" s="2" t="n">
        <v>4</v>
      </c>
      <c r="AJ63" s="2" t="n">
        <v>5</v>
      </c>
      <c r="AK63" s="2" t="n">
        <v>4</v>
      </c>
      <c r="AL63" s="2" t="n">
        <f aca="false">SUM(AH63:AK63)/4</f>
        <v>4.25</v>
      </c>
      <c r="AM63" s="2" t="n">
        <v>4</v>
      </c>
      <c r="AN63" s="2" t="n">
        <v>4</v>
      </c>
      <c r="AO63" s="2" t="n">
        <v>4</v>
      </c>
      <c r="AP63" s="2" t="n">
        <v>4</v>
      </c>
      <c r="AQ63" s="2" t="n">
        <f aca="false">SUM(AM63:AP63)/4</f>
        <v>4</v>
      </c>
      <c r="AR63" s="2" t="n">
        <v>4</v>
      </c>
      <c r="AS63" s="2" t="n">
        <v>4</v>
      </c>
      <c r="AT63" s="2" t="n">
        <v>4</v>
      </c>
      <c r="AU63" s="2" t="n">
        <v>5</v>
      </c>
      <c r="AV63" s="2" t="n">
        <f aca="false">SUM(AR63:AU63)/4</f>
        <v>4.25</v>
      </c>
      <c r="AW63" s="2" t="n">
        <v>5</v>
      </c>
      <c r="AX63" s="2" t="n">
        <v>5</v>
      </c>
      <c r="AY63" s="2" t="n">
        <v>5</v>
      </c>
      <c r="AZ63" s="2" t="n">
        <v>5</v>
      </c>
      <c r="BA63" s="2" t="n">
        <f aca="false">SUM(AW63:AZ63)/4</f>
        <v>5</v>
      </c>
      <c r="BB63" s="2" t="n">
        <v>2</v>
      </c>
      <c r="BC63" s="2" t="n">
        <v>4</v>
      </c>
      <c r="BD63" s="2" t="n">
        <v>5</v>
      </c>
      <c r="BE63" s="2" t="n">
        <v>5</v>
      </c>
      <c r="BF63" s="0" t="n">
        <f aca="false">SUM(BB63:BE63)/4</f>
        <v>4</v>
      </c>
    </row>
    <row r="64" customFormat="false" ht="15" hidden="false" customHeight="false" outlineLevel="0" collapsed="false">
      <c r="A64" s="2" t="n">
        <v>5</v>
      </c>
      <c r="B64" s="2" t="n">
        <v>5</v>
      </c>
      <c r="C64" s="2" t="n">
        <v>5</v>
      </c>
      <c r="D64" s="2" t="n">
        <v>5</v>
      </c>
      <c r="E64" s="2" t="n">
        <f aca="false">SUM(A64:D64)/4</f>
        <v>5</v>
      </c>
      <c r="F64" s="2" t="n">
        <v>5</v>
      </c>
      <c r="G64" s="2" t="n">
        <v>5</v>
      </c>
      <c r="H64" s="2" t="n">
        <v>5</v>
      </c>
      <c r="I64" s="2" t="n">
        <v>4</v>
      </c>
      <c r="J64" s="2" t="n">
        <f aca="false">SUM(F64:I64)/4</f>
        <v>4.75</v>
      </c>
      <c r="K64" s="2" t="n">
        <v>5</v>
      </c>
      <c r="L64" s="2" t="n">
        <v>4</v>
      </c>
      <c r="M64" s="2" t="n">
        <v>2</v>
      </c>
      <c r="N64" s="2" t="n">
        <v>1</v>
      </c>
      <c r="O64" s="2" t="n">
        <f aca="false">SUM(K64:N64)/4</f>
        <v>3</v>
      </c>
      <c r="P64" s="2" t="n">
        <v>4</v>
      </c>
      <c r="Q64" s="2" t="n">
        <v>3</v>
      </c>
      <c r="R64" s="2" t="n">
        <v>5</v>
      </c>
      <c r="S64" s="2" t="n">
        <v>5</v>
      </c>
      <c r="T64" s="2" t="n">
        <f aca="false">SUM(P64:S64)/4</f>
        <v>4.25</v>
      </c>
      <c r="U64" s="2" t="n">
        <v>1</v>
      </c>
      <c r="V64" s="2" t="n">
        <v>4</v>
      </c>
      <c r="W64" s="2" t="n">
        <f aca="false">SUM(U64:V64)/2</f>
        <v>2.5</v>
      </c>
      <c r="X64" s="2" t="n">
        <v>3</v>
      </c>
      <c r="Y64" s="2" t="n">
        <v>1</v>
      </c>
      <c r="Z64" s="2" t="n">
        <v>4</v>
      </c>
      <c r="AA64" s="2" t="n">
        <v>5</v>
      </c>
      <c r="AB64" s="2" t="n">
        <f aca="false">SUM(X64:AA64)/4</f>
        <v>3.25</v>
      </c>
      <c r="AC64" s="2" t="n">
        <v>4</v>
      </c>
      <c r="AD64" s="2" t="n">
        <v>5</v>
      </c>
      <c r="AE64" s="2" t="n">
        <v>1</v>
      </c>
      <c r="AF64" s="2" t="n">
        <v>2</v>
      </c>
      <c r="AG64" s="2" t="n">
        <f aca="false">SUM(AC64:AF64)/4</f>
        <v>3</v>
      </c>
      <c r="AH64" s="2" t="n">
        <v>1</v>
      </c>
      <c r="AI64" s="2" t="n">
        <v>1</v>
      </c>
      <c r="AJ64" s="2" t="n">
        <v>4</v>
      </c>
      <c r="AK64" s="2" t="n">
        <v>2</v>
      </c>
      <c r="AL64" s="2" t="n">
        <f aca="false">SUM(AH64:AK64)/4</f>
        <v>2</v>
      </c>
      <c r="AM64" s="2" t="n">
        <v>4</v>
      </c>
      <c r="AN64" s="2" t="n">
        <v>5</v>
      </c>
      <c r="AO64" s="2" t="n">
        <v>1</v>
      </c>
      <c r="AP64" s="2" t="n">
        <v>5</v>
      </c>
      <c r="AQ64" s="2" t="n">
        <f aca="false">SUM(AM64:AP64)/4</f>
        <v>3.75</v>
      </c>
      <c r="AR64" s="2" t="n">
        <v>5</v>
      </c>
      <c r="AS64" s="2" t="n">
        <v>5</v>
      </c>
      <c r="AT64" s="2" t="n">
        <v>4</v>
      </c>
      <c r="AU64" s="2" t="n">
        <v>5</v>
      </c>
      <c r="AV64" s="2" t="n">
        <f aca="false">SUM(AR64:AU64)/4</f>
        <v>4.75</v>
      </c>
      <c r="AW64" s="2" t="n">
        <v>5</v>
      </c>
      <c r="AX64" s="2" t="n">
        <v>5</v>
      </c>
      <c r="AY64" s="2" t="n">
        <v>5</v>
      </c>
      <c r="AZ64" s="2" t="n">
        <v>3</v>
      </c>
      <c r="BA64" s="2" t="n">
        <f aca="false">SUM(AW64:AZ64)/4</f>
        <v>4.5</v>
      </c>
      <c r="BB64" s="2" t="n">
        <v>2</v>
      </c>
      <c r="BC64" s="2" t="n">
        <v>2</v>
      </c>
      <c r="BD64" s="2" t="n">
        <v>4</v>
      </c>
      <c r="BE64" s="2" t="n">
        <v>1</v>
      </c>
      <c r="BF64" s="0" t="n">
        <f aca="false">SUM(BB64:BE64)/4</f>
        <v>2.25</v>
      </c>
    </row>
    <row r="65" customFormat="false" ht="15" hidden="false" customHeight="false" outlineLevel="0" collapsed="false">
      <c r="A65" s="2" t="n">
        <v>5</v>
      </c>
      <c r="B65" s="2" t="n">
        <v>4</v>
      </c>
      <c r="C65" s="2" t="n">
        <v>4</v>
      </c>
      <c r="D65" s="2" t="n">
        <v>4</v>
      </c>
      <c r="E65" s="2" t="n">
        <f aca="false">SUM(A65:D65)/4</f>
        <v>4.25</v>
      </c>
      <c r="F65" s="2" t="n">
        <v>4</v>
      </c>
      <c r="G65" s="2" t="n">
        <v>4</v>
      </c>
      <c r="H65" s="2" t="n">
        <v>1</v>
      </c>
      <c r="I65" s="2" t="n">
        <v>2</v>
      </c>
      <c r="J65" s="2" t="n">
        <f aca="false">SUM(F65:I65)/4</f>
        <v>2.75</v>
      </c>
      <c r="K65" s="2" t="n">
        <v>4</v>
      </c>
      <c r="L65" s="2" t="n">
        <v>3</v>
      </c>
      <c r="M65" s="2" t="n">
        <v>2</v>
      </c>
      <c r="N65" s="2" t="n">
        <v>2</v>
      </c>
      <c r="O65" s="2" t="n">
        <f aca="false">SUM(K65:N65)/4</f>
        <v>2.75</v>
      </c>
      <c r="P65" s="2" t="n">
        <v>2</v>
      </c>
      <c r="Q65" s="2" t="n">
        <v>2</v>
      </c>
      <c r="R65" s="2" t="n">
        <v>3</v>
      </c>
      <c r="S65" s="2" t="n">
        <v>2</v>
      </c>
      <c r="T65" s="2" t="n">
        <f aca="false">SUM(P65:S65)/4</f>
        <v>2.25</v>
      </c>
      <c r="U65" s="2" t="n">
        <v>1</v>
      </c>
      <c r="V65" s="2" t="n">
        <v>3</v>
      </c>
      <c r="W65" s="2" t="n">
        <f aca="false">SUM(U65:V65)/2</f>
        <v>2</v>
      </c>
      <c r="X65" s="2" t="n">
        <v>3</v>
      </c>
      <c r="Y65" s="2" t="n">
        <v>2</v>
      </c>
      <c r="Z65" s="2" t="n">
        <v>3</v>
      </c>
      <c r="AA65" s="2" t="n">
        <v>4</v>
      </c>
      <c r="AB65" s="2" t="n">
        <f aca="false">SUM(X65:AA65)/4</f>
        <v>3</v>
      </c>
      <c r="AC65" s="2" t="n">
        <v>2</v>
      </c>
      <c r="AD65" s="2" t="n">
        <v>4</v>
      </c>
      <c r="AE65" s="2" t="n">
        <v>1</v>
      </c>
      <c r="AF65" s="2" t="n">
        <v>4</v>
      </c>
      <c r="AG65" s="2" t="n">
        <f aca="false">SUM(AC65:AF65)/4</f>
        <v>2.75</v>
      </c>
      <c r="AH65" s="2" t="n">
        <v>2</v>
      </c>
      <c r="AI65" s="2" t="n">
        <v>2</v>
      </c>
      <c r="AJ65" s="2" t="n">
        <v>1</v>
      </c>
      <c r="AK65" s="2" t="n">
        <v>1</v>
      </c>
      <c r="AL65" s="2" t="n">
        <f aca="false">SUM(AH65:AK65)/4</f>
        <v>1.5</v>
      </c>
      <c r="AM65" s="2" t="n">
        <v>2</v>
      </c>
      <c r="AN65" s="2" t="n">
        <v>4</v>
      </c>
      <c r="AO65" s="2" t="n">
        <v>2</v>
      </c>
      <c r="AP65" s="2" t="n">
        <v>3</v>
      </c>
      <c r="AQ65" s="2" t="n">
        <f aca="false">SUM(AM65:AP65)/4</f>
        <v>2.75</v>
      </c>
      <c r="AR65" s="2" t="n">
        <v>3</v>
      </c>
      <c r="AS65" s="2" t="n">
        <v>1</v>
      </c>
      <c r="AT65" s="2" t="n">
        <v>1</v>
      </c>
      <c r="AU65" s="2" t="n">
        <v>3</v>
      </c>
      <c r="AV65" s="2" t="n">
        <f aca="false">SUM(AR65:AU65)/4</f>
        <v>2</v>
      </c>
      <c r="AW65" s="2" t="n">
        <v>4</v>
      </c>
      <c r="AX65" s="2" t="n">
        <v>4</v>
      </c>
      <c r="AY65" s="2" t="n">
        <v>3</v>
      </c>
      <c r="AZ65" s="2" t="n">
        <v>1</v>
      </c>
      <c r="BA65" s="2" t="n">
        <f aca="false">SUM(AW65:AZ65)/4</f>
        <v>3</v>
      </c>
      <c r="BB65" s="2" t="n">
        <v>3</v>
      </c>
      <c r="BC65" s="2" t="n">
        <v>4</v>
      </c>
      <c r="BD65" s="2" t="n">
        <v>4</v>
      </c>
      <c r="BE65" s="2" t="n">
        <v>2</v>
      </c>
      <c r="BF65" s="0" t="n">
        <f aca="false">SUM(BB65:BE65)/4</f>
        <v>3.25</v>
      </c>
    </row>
    <row r="66" customFormat="false" ht="15" hidden="false" customHeight="false" outlineLevel="0" collapsed="false">
      <c r="A66" s="2" t="n">
        <v>1</v>
      </c>
      <c r="B66" s="2" t="n">
        <v>3</v>
      </c>
      <c r="C66" s="2" t="n">
        <v>2</v>
      </c>
      <c r="D66" s="2" t="n">
        <v>2</v>
      </c>
      <c r="E66" s="2" t="n">
        <f aca="false">SUM(A66:D66)/4</f>
        <v>2</v>
      </c>
      <c r="F66" s="2" t="n">
        <v>3</v>
      </c>
      <c r="G66" s="2" t="n">
        <v>2</v>
      </c>
      <c r="H66" s="2" t="n">
        <v>3</v>
      </c>
      <c r="I66" s="2" t="n">
        <v>4</v>
      </c>
      <c r="J66" s="2" t="n">
        <f aca="false">SUM(F66:I66)/4</f>
        <v>3</v>
      </c>
      <c r="K66" s="2" t="n">
        <v>5</v>
      </c>
      <c r="L66" s="2" t="n">
        <v>5</v>
      </c>
      <c r="M66" s="2" t="n">
        <v>4</v>
      </c>
      <c r="N66" s="2" t="n">
        <v>5</v>
      </c>
      <c r="O66" s="2" t="n">
        <f aca="false">SUM(K66:N66)/4</f>
        <v>4.75</v>
      </c>
      <c r="P66" s="2" t="n">
        <v>4</v>
      </c>
      <c r="Q66" s="2" t="n">
        <v>4</v>
      </c>
      <c r="R66" s="2" t="n">
        <v>4</v>
      </c>
      <c r="S66" s="2" t="n">
        <v>4</v>
      </c>
      <c r="T66" s="2" t="n">
        <f aca="false">SUM(P66:S66)/4</f>
        <v>4</v>
      </c>
      <c r="U66" s="2" t="n">
        <v>4</v>
      </c>
      <c r="V66" s="2" t="n">
        <v>4</v>
      </c>
      <c r="W66" s="2" t="n">
        <f aca="false">SUM(U66:V66)/2</f>
        <v>4</v>
      </c>
      <c r="X66" s="2" t="n">
        <v>1</v>
      </c>
      <c r="Y66" s="2" t="n">
        <v>3</v>
      </c>
      <c r="Z66" s="2" t="n">
        <v>2</v>
      </c>
      <c r="AA66" s="2" t="n">
        <v>2</v>
      </c>
      <c r="AB66" s="2" t="n">
        <f aca="false">SUM(X66:AA66)/4</f>
        <v>2</v>
      </c>
      <c r="AC66" s="2" t="n">
        <v>4</v>
      </c>
      <c r="AD66" s="2" t="n">
        <v>3</v>
      </c>
      <c r="AE66" s="2" t="n">
        <v>4</v>
      </c>
      <c r="AF66" s="2" t="n">
        <v>2</v>
      </c>
      <c r="AG66" s="2" t="n">
        <f aca="false">SUM(AC66:AF66)/4</f>
        <v>3.25</v>
      </c>
      <c r="AH66" s="2" t="n">
        <v>4</v>
      </c>
      <c r="AI66" s="2" t="n">
        <v>4</v>
      </c>
      <c r="AJ66" s="2" t="n">
        <v>4</v>
      </c>
      <c r="AK66" s="2" t="n">
        <v>4</v>
      </c>
      <c r="AL66" s="2" t="n">
        <f aca="false">SUM(AH66:AK66)/4</f>
        <v>4</v>
      </c>
      <c r="AM66" s="2" t="n">
        <v>4</v>
      </c>
      <c r="AN66" s="2" t="n">
        <v>3</v>
      </c>
      <c r="AO66" s="2" t="n">
        <v>3</v>
      </c>
      <c r="AP66" s="2" t="n">
        <v>4</v>
      </c>
      <c r="AQ66" s="2" t="n">
        <f aca="false">SUM(AM66:AP66)/4</f>
        <v>3.5</v>
      </c>
      <c r="AR66" s="2" t="n">
        <v>4</v>
      </c>
      <c r="AS66" s="2" t="n">
        <v>4</v>
      </c>
      <c r="AT66" s="2" t="n">
        <v>4</v>
      </c>
      <c r="AU66" s="2" t="n">
        <v>5</v>
      </c>
      <c r="AV66" s="2" t="n">
        <f aca="false">SUM(AR66:AU66)/4</f>
        <v>4.25</v>
      </c>
      <c r="AW66" s="2" t="n">
        <v>4</v>
      </c>
      <c r="AX66" s="2" t="n">
        <v>5</v>
      </c>
      <c r="AY66" s="2" t="n">
        <v>3</v>
      </c>
      <c r="AZ66" s="2" t="n">
        <v>4</v>
      </c>
      <c r="BA66" s="2" t="n">
        <f aca="false">SUM(AW66:AZ66)/4</f>
        <v>4</v>
      </c>
      <c r="BB66" s="2" t="n">
        <v>3</v>
      </c>
      <c r="BC66" s="2" t="n">
        <v>3</v>
      </c>
      <c r="BD66" s="2" t="n">
        <v>5</v>
      </c>
      <c r="BE66" s="2" t="n">
        <v>5</v>
      </c>
      <c r="BF66" s="0" t="n">
        <f aca="false">SUM(BB66:BE66)/4</f>
        <v>4</v>
      </c>
    </row>
    <row r="67" customFormat="false" ht="15" hidden="false" customHeight="false" outlineLevel="0" collapsed="false">
      <c r="A67" s="2" t="n">
        <v>1</v>
      </c>
      <c r="B67" s="2" t="n">
        <v>1</v>
      </c>
      <c r="C67" s="2" t="n">
        <v>1</v>
      </c>
      <c r="D67" s="2" t="n">
        <v>1</v>
      </c>
      <c r="E67" s="2" t="n">
        <f aca="false">SUM(A67:D67)/4</f>
        <v>1</v>
      </c>
      <c r="F67" s="2" t="n">
        <v>1</v>
      </c>
      <c r="G67" s="2" t="n">
        <v>1</v>
      </c>
      <c r="H67" s="2" t="n">
        <v>1</v>
      </c>
      <c r="I67" s="2" t="n">
        <v>4</v>
      </c>
      <c r="J67" s="2" t="n">
        <f aca="false">SUM(F67:I67)/4</f>
        <v>1.75</v>
      </c>
      <c r="K67" s="2" t="n">
        <v>5</v>
      </c>
      <c r="L67" s="2" t="n">
        <v>5</v>
      </c>
      <c r="M67" s="2" t="n">
        <v>3</v>
      </c>
      <c r="N67" s="2" t="n">
        <v>2</v>
      </c>
      <c r="O67" s="2" t="n">
        <f aca="false">SUM(K67:N67)/4</f>
        <v>3.75</v>
      </c>
      <c r="P67" s="2" t="n">
        <v>5</v>
      </c>
      <c r="Q67" s="2" t="n">
        <v>3</v>
      </c>
      <c r="R67" s="2" t="n">
        <v>5</v>
      </c>
      <c r="S67" s="2" t="n">
        <v>5</v>
      </c>
      <c r="T67" s="2" t="n">
        <f aca="false">SUM(P67:S67)/4</f>
        <v>4.5</v>
      </c>
      <c r="U67" s="2" t="n">
        <v>4</v>
      </c>
      <c r="V67" s="2" t="n">
        <v>5</v>
      </c>
      <c r="W67" s="2" t="n">
        <f aca="false">SUM(U67:V67)/2</f>
        <v>4.5</v>
      </c>
      <c r="X67" s="2" t="n">
        <v>1</v>
      </c>
      <c r="Y67" s="2" t="n">
        <v>1</v>
      </c>
      <c r="Z67" s="2" t="n">
        <v>3</v>
      </c>
      <c r="AA67" s="53" t="n">
        <v>1</v>
      </c>
      <c r="AB67" s="2" t="n">
        <f aca="false">SUM(X67:AA67)/4</f>
        <v>1.5</v>
      </c>
      <c r="AC67" s="2" t="n">
        <v>1</v>
      </c>
      <c r="AD67" s="2" t="n">
        <v>1</v>
      </c>
      <c r="AE67" s="2" t="n">
        <v>1</v>
      </c>
      <c r="AF67" s="2" t="n">
        <v>1</v>
      </c>
      <c r="AG67" s="2" t="n">
        <f aca="false">SUM(AC67:AF67)/4</f>
        <v>1</v>
      </c>
      <c r="AH67" s="2" t="n">
        <v>5</v>
      </c>
      <c r="AI67" s="2" t="n">
        <v>5</v>
      </c>
      <c r="AJ67" s="2" t="n">
        <v>5</v>
      </c>
      <c r="AK67" s="2" t="n">
        <v>5</v>
      </c>
      <c r="AL67" s="2" t="n">
        <f aca="false">SUM(AH67:AK67)/4</f>
        <v>5</v>
      </c>
      <c r="AM67" s="2" t="n">
        <v>2</v>
      </c>
      <c r="AN67" s="2" t="n">
        <v>4</v>
      </c>
      <c r="AO67" s="2" t="n">
        <v>3</v>
      </c>
      <c r="AP67" s="2" t="n">
        <v>4</v>
      </c>
      <c r="AQ67" s="2" t="n">
        <f aca="false">SUM(AM67:AP67)/4</f>
        <v>3.25</v>
      </c>
      <c r="AR67" s="2" t="n">
        <v>5</v>
      </c>
      <c r="AS67" s="2" t="n">
        <v>5</v>
      </c>
      <c r="AT67" s="2" t="n">
        <v>5</v>
      </c>
      <c r="AU67" s="2" t="n">
        <v>5</v>
      </c>
      <c r="AV67" s="2" t="n">
        <f aca="false">SUM(AR67:AU67)/4</f>
        <v>5</v>
      </c>
      <c r="AW67" s="2" t="n">
        <v>5</v>
      </c>
      <c r="AX67" s="2" t="n">
        <v>4</v>
      </c>
      <c r="AY67" s="2" t="n">
        <v>3</v>
      </c>
      <c r="AZ67" s="2" t="n">
        <v>3</v>
      </c>
      <c r="BA67" s="2" t="n">
        <f aca="false">SUM(AW67:AZ67)/4</f>
        <v>3.75</v>
      </c>
      <c r="BB67" s="2" t="n">
        <v>2</v>
      </c>
      <c r="BC67" s="2" t="n">
        <v>2</v>
      </c>
      <c r="BD67" s="2" t="n">
        <v>5</v>
      </c>
      <c r="BE67" s="2" t="n">
        <v>5</v>
      </c>
      <c r="BF67" s="0" t="n">
        <f aca="false">SUM(BB67:BE67)/4</f>
        <v>3.5</v>
      </c>
    </row>
    <row r="68" customFormat="false" ht="15" hidden="false" customHeight="false" outlineLevel="0" collapsed="false">
      <c r="A68" s="2" t="n">
        <v>4</v>
      </c>
      <c r="B68" s="2" t="n">
        <v>5</v>
      </c>
      <c r="C68" s="2" t="n">
        <v>5</v>
      </c>
      <c r="D68" s="2" t="n">
        <v>4</v>
      </c>
      <c r="E68" s="2" t="n">
        <f aca="false">SUM(A68:D68)/4</f>
        <v>4.5</v>
      </c>
      <c r="F68" s="2" t="n">
        <v>4</v>
      </c>
      <c r="G68" s="2" t="n">
        <v>4</v>
      </c>
      <c r="H68" s="2" t="n">
        <v>3</v>
      </c>
      <c r="I68" s="2" t="n">
        <v>3</v>
      </c>
      <c r="J68" s="2" t="n">
        <f aca="false">SUM(F68:I68)/4</f>
        <v>3.5</v>
      </c>
      <c r="K68" s="2" t="n">
        <v>4</v>
      </c>
      <c r="L68" s="2" t="n">
        <v>3</v>
      </c>
      <c r="M68" s="2" t="n">
        <v>2</v>
      </c>
      <c r="N68" s="2" t="n">
        <v>3</v>
      </c>
      <c r="O68" s="2" t="n">
        <f aca="false">SUM(K68:N68)/4</f>
        <v>3</v>
      </c>
      <c r="P68" s="2" t="n">
        <v>2</v>
      </c>
      <c r="Q68" s="2" t="n">
        <v>2</v>
      </c>
      <c r="R68" s="2" t="n">
        <v>4</v>
      </c>
      <c r="S68" s="2" t="n">
        <v>3</v>
      </c>
      <c r="T68" s="2" t="n">
        <f aca="false">SUM(P68:S68)/4</f>
        <v>2.75</v>
      </c>
      <c r="U68" s="2" t="n">
        <v>3</v>
      </c>
      <c r="V68" s="2" t="n">
        <v>3</v>
      </c>
      <c r="W68" s="2" t="n">
        <f aca="false">SUM(U68:V68)/2</f>
        <v>3</v>
      </c>
      <c r="X68" s="2" t="n">
        <v>3</v>
      </c>
      <c r="Y68" s="2" t="n">
        <v>3</v>
      </c>
      <c r="Z68" s="2" t="n">
        <v>3</v>
      </c>
      <c r="AA68" s="2" t="n">
        <v>5</v>
      </c>
      <c r="AB68" s="2" t="n">
        <f aca="false">SUM(X68:AA68)/4</f>
        <v>3.5</v>
      </c>
      <c r="AC68" s="2" t="n">
        <v>1</v>
      </c>
      <c r="AD68" s="2" t="n">
        <v>4</v>
      </c>
      <c r="AE68" s="2" t="n">
        <v>1</v>
      </c>
      <c r="AF68" s="2" t="n">
        <v>3</v>
      </c>
      <c r="AG68" s="2" t="n">
        <f aca="false">SUM(AC68:AF68)/4</f>
        <v>2.25</v>
      </c>
      <c r="AH68" s="2" t="n">
        <v>1</v>
      </c>
      <c r="AI68" s="2" t="n">
        <v>1</v>
      </c>
      <c r="AJ68" s="2" t="n">
        <v>2</v>
      </c>
      <c r="AK68" s="2" t="n">
        <v>2</v>
      </c>
      <c r="AL68" s="2" t="n">
        <f aca="false">SUM(AH68:AK68)/4</f>
        <v>1.5</v>
      </c>
      <c r="AM68" s="2" t="n">
        <v>3</v>
      </c>
      <c r="AN68" s="2" t="n">
        <v>4</v>
      </c>
      <c r="AO68" s="2" t="n">
        <v>3</v>
      </c>
      <c r="AP68" s="2" t="n">
        <v>4</v>
      </c>
      <c r="AQ68" s="2" t="n">
        <f aca="false">SUM(AM68:AP68)/4</f>
        <v>3.5</v>
      </c>
      <c r="AR68" s="2" t="n">
        <v>3</v>
      </c>
      <c r="AS68" s="2" t="n">
        <v>3</v>
      </c>
      <c r="AT68" s="2" t="n">
        <v>3</v>
      </c>
      <c r="AU68" s="2" t="n">
        <v>5</v>
      </c>
      <c r="AV68" s="2" t="n">
        <f aca="false">SUM(AR68:AU68)/4</f>
        <v>3.5</v>
      </c>
      <c r="AW68" s="2" t="n">
        <v>5</v>
      </c>
      <c r="AX68" s="2" t="n">
        <v>4</v>
      </c>
      <c r="AY68" s="2" t="n">
        <v>4</v>
      </c>
      <c r="AZ68" s="2" t="n">
        <v>3</v>
      </c>
      <c r="BA68" s="2" t="n">
        <f aca="false">SUM(AW68:AZ68)/4</f>
        <v>4</v>
      </c>
      <c r="BB68" s="2" t="n">
        <v>2</v>
      </c>
      <c r="BC68" s="2" t="n">
        <v>3</v>
      </c>
      <c r="BD68" s="2" t="n">
        <v>4</v>
      </c>
      <c r="BE68" s="2" t="n">
        <v>3</v>
      </c>
      <c r="BF68" s="0" t="n">
        <f aca="false">SUM(BB68:BE68)/4</f>
        <v>3</v>
      </c>
    </row>
    <row r="69" customFormat="false" ht="15" hidden="false" customHeight="false" outlineLevel="0" collapsed="false">
      <c r="A69" s="2" t="n">
        <v>2</v>
      </c>
      <c r="B69" s="2" t="n">
        <v>4</v>
      </c>
      <c r="C69" s="2" t="n">
        <v>1</v>
      </c>
      <c r="D69" s="2" t="n">
        <v>5</v>
      </c>
      <c r="E69" s="2" t="n">
        <f aca="false">SUM(A69:D69)/4</f>
        <v>3</v>
      </c>
      <c r="F69" s="2" t="n">
        <v>3</v>
      </c>
      <c r="G69" s="2" t="n">
        <v>2</v>
      </c>
      <c r="H69" s="2" t="n">
        <v>2</v>
      </c>
      <c r="I69" s="2" t="n">
        <v>5</v>
      </c>
      <c r="J69" s="2" t="n">
        <f aca="false">SUM(F69:I69)/4</f>
        <v>3</v>
      </c>
      <c r="K69" s="2" t="n">
        <v>4</v>
      </c>
      <c r="L69" s="2" t="n">
        <v>4</v>
      </c>
      <c r="M69" s="2" t="n">
        <v>4</v>
      </c>
      <c r="N69" s="2" t="n">
        <v>2</v>
      </c>
      <c r="O69" s="2" t="n">
        <f aca="false">SUM(K69:N69)/4</f>
        <v>3.5</v>
      </c>
      <c r="P69" s="2" t="n">
        <v>2</v>
      </c>
      <c r="Q69" s="2" t="n">
        <v>2</v>
      </c>
      <c r="R69" s="2" t="n">
        <v>4</v>
      </c>
      <c r="S69" s="2" t="n">
        <v>4</v>
      </c>
      <c r="T69" s="2" t="n">
        <f aca="false">SUM(P69:S69)/4</f>
        <v>3</v>
      </c>
      <c r="U69" s="2" t="n">
        <v>2</v>
      </c>
      <c r="V69" s="2" t="n">
        <v>4</v>
      </c>
      <c r="W69" s="2" t="n">
        <f aca="false">SUM(U69:V69)/2</f>
        <v>3</v>
      </c>
      <c r="X69" s="2" t="n">
        <v>2</v>
      </c>
      <c r="Y69" s="2" t="n">
        <v>4</v>
      </c>
      <c r="Z69" s="2" t="n">
        <v>2</v>
      </c>
      <c r="AA69" s="2" t="n">
        <v>2</v>
      </c>
      <c r="AB69" s="2" t="n">
        <f aca="false">SUM(X69:AA69)/4</f>
        <v>2.5</v>
      </c>
      <c r="AC69" s="2" t="n">
        <v>4</v>
      </c>
      <c r="AD69" s="2" t="n">
        <v>2</v>
      </c>
      <c r="AE69" s="2" t="n">
        <v>4</v>
      </c>
      <c r="AF69" s="2" t="n">
        <v>3</v>
      </c>
      <c r="AG69" s="2" t="n">
        <f aca="false">SUM(AC69:AF69)/4</f>
        <v>3.25</v>
      </c>
      <c r="AH69" s="2" t="n">
        <v>4</v>
      </c>
      <c r="AI69" s="2" t="n">
        <v>2</v>
      </c>
      <c r="AJ69" s="2" t="n">
        <v>1</v>
      </c>
      <c r="AK69" s="2" t="n">
        <v>1</v>
      </c>
      <c r="AL69" s="2" t="n">
        <f aca="false">SUM(AH69:AK69)/4</f>
        <v>2</v>
      </c>
      <c r="AM69" s="2" t="n">
        <v>2</v>
      </c>
      <c r="AN69" s="2" t="n">
        <v>4</v>
      </c>
      <c r="AO69" s="2" t="n">
        <v>2</v>
      </c>
      <c r="AP69" s="2" t="n">
        <v>2</v>
      </c>
      <c r="AQ69" s="2" t="n">
        <f aca="false">SUM(AM69:AP69)/4</f>
        <v>2.5</v>
      </c>
      <c r="AR69" s="2" t="n">
        <v>4</v>
      </c>
      <c r="AS69" s="2" t="n">
        <v>4</v>
      </c>
      <c r="AT69" s="2" t="n">
        <v>4</v>
      </c>
      <c r="AU69" s="2" t="n">
        <v>4</v>
      </c>
      <c r="AV69" s="2" t="n">
        <f aca="false">SUM(AR69:AU69)/4</f>
        <v>4</v>
      </c>
      <c r="AW69" s="2" t="n">
        <v>4</v>
      </c>
      <c r="AX69" s="2" t="n">
        <v>5</v>
      </c>
      <c r="AY69" s="2" t="n">
        <v>4</v>
      </c>
      <c r="AZ69" s="2" t="n">
        <v>4</v>
      </c>
      <c r="BA69" s="2" t="n">
        <f aca="false">SUM(AW69:AZ69)/4</f>
        <v>4.25</v>
      </c>
      <c r="BB69" s="2" t="n">
        <v>4</v>
      </c>
      <c r="BC69" s="2" t="n">
        <v>3</v>
      </c>
      <c r="BD69" s="2" t="n">
        <v>4</v>
      </c>
      <c r="BE69" s="2" t="n">
        <v>2</v>
      </c>
      <c r="BF69" s="0" t="n">
        <f aca="false">SUM(BB69:BE69)/4</f>
        <v>3.25</v>
      </c>
    </row>
    <row r="70" customFormat="false" ht="15" hidden="false" customHeight="false" outlineLevel="0" collapsed="false">
      <c r="A70" s="2" t="n">
        <v>2</v>
      </c>
      <c r="B70" s="2" t="n">
        <v>2</v>
      </c>
      <c r="C70" s="2" t="n">
        <v>5</v>
      </c>
      <c r="D70" s="2" t="n">
        <v>2</v>
      </c>
      <c r="E70" s="2" t="n">
        <f aca="false">SUM(A70:D70)/4</f>
        <v>2.75</v>
      </c>
      <c r="F70" s="2" t="n">
        <v>2</v>
      </c>
      <c r="G70" s="2" t="n">
        <v>4</v>
      </c>
      <c r="H70" s="2" t="n">
        <v>1</v>
      </c>
      <c r="I70" s="2" t="n">
        <v>5</v>
      </c>
      <c r="J70" s="2" t="n">
        <f aca="false">SUM(F70:I70)/4</f>
        <v>3</v>
      </c>
      <c r="K70" s="2" t="n">
        <v>5</v>
      </c>
      <c r="L70" s="2" t="n">
        <v>4</v>
      </c>
      <c r="M70" s="2" t="n">
        <v>3</v>
      </c>
      <c r="N70" s="2" t="n">
        <v>2</v>
      </c>
      <c r="O70" s="2" t="n">
        <f aca="false">SUM(K70:N70)/4</f>
        <v>3.5</v>
      </c>
      <c r="P70" s="2" t="n">
        <v>4</v>
      </c>
      <c r="Q70" s="2" t="n">
        <v>4</v>
      </c>
      <c r="R70" s="2" t="n">
        <v>4</v>
      </c>
      <c r="S70" s="2" t="n">
        <v>5</v>
      </c>
      <c r="T70" s="2" t="n">
        <f aca="false">SUM(P70:S70)/4</f>
        <v>4.25</v>
      </c>
      <c r="U70" s="2" t="n">
        <v>3</v>
      </c>
      <c r="V70" s="2" t="n">
        <v>5</v>
      </c>
      <c r="W70" s="2" t="n">
        <f aca="false">SUM(U70:V70)/2</f>
        <v>4</v>
      </c>
      <c r="X70" s="2" t="n">
        <v>4</v>
      </c>
      <c r="Y70" s="2" t="n">
        <v>1</v>
      </c>
      <c r="Z70" s="2" t="n">
        <v>5</v>
      </c>
      <c r="AA70" s="53" t="n">
        <v>1</v>
      </c>
      <c r="AB70" s="2" t="n">
        <f aca="false">SUM(X70:AA70)/4</f>
        <v>2.75</v>
      </c>
      <c r="AC70" s="2" t="n">
        <v>4</v>
      </c>
      <c r="AD70" s="2" t="n">
        <v>4</v>
      </c>
      <c r="AE70" s="2" t="n">
        <v>3</v>
      </c>
      <c r="AF70" s="2" t="n">
        <v>2</v>
      </c>
      <c r="AG70" s="2" t="n">
        <f aca="false">SUM(AC70:AF70)/4</f>
        <v>3.25</v>
      </c>
      <c r="AH70" s="2" t="n">
        <v>4</v>
      </c>
      <c r="AI70" s="2" t="n">
        <v>2</v>
      </c>
      <c r="AJ70" s="2" t="n">
        <v>2</v>
      </c>
      <c r="AK70" s="2" t="n">
        <v>4</v>
      </c>
      <c r="AL70" s="2" t="n">
        <f aca="false">SUM(AH70:AK70)/4</f>
        <v>3</v>
      </c>
      <c r="AM70" s="2" t="n">
        <v>4</v>
      </c>
      <c r="AN70" s="2" t="n">
        <v>1</v>
      </c>
      <c r="AO70" s="2" t="n">
        <v>3</v>
      </c>
      <c r="AP70" s="2" t="n">
        <v>3</v>
      </c>
      <c r="AQ70" s="2" t="n">
        <f aca="false">SUM(AM70:AP70)/4</f>
        <v>2.75</v>
      </c>
      <c r="AR70" s="2" t="n">
        <v>5</v>
      </c>
      <c r="AS70" s="2" t="n">
        <v>5</v>
      </c>
      <c r="AT70" s="2" t="n">
        <v>1</v>
      </c>
      <c r="AU70" s="2" t="n">
        <v>5</v>
      </c>
      <c r="AV70" s="2" t="n">
        <f aca="false">SUM(AR70:AU70)/4</f>
        <v>4</v>
      </c>
      <c r="AW70" s="2" t="n">
        <v>5</v>
      </c>
      <c r="AX70" s="2" t="n">
        <v>5</v>
      </c>
      <c r="AY70" s="2" t="n">
        <v>0</v>
      </c>
      <c r="AZ70" s="2" t="n">
        <v>0</v>
      </c>
      <c r="BA70" s="2" t="n">
        <f aca="false">SUM(AW70:AZ70)/4</f>
        <v>2.5</v>
      </c>
      <c r="BB70" s="2" t="n">
        <v>2</v>
      </c>
      <c r="BC70" s="2" t="n">
        <v>5</v>
      </c>
      <c r="BD70" s="2" t="n">
        <v>5</v>
      </c>
      <c r="BE70" s="2" t="n">
        <v>5</v>
      </c>
      <c r="BF70" s="0" t="n">
        <f aca="false">SUM(BB70:BE70)/4</f>
        <v>4.25</v>
      </c>
    </row>
    <row r="71" customFormat="false" ht="15" hidden="false" customHeight="false" outlineLevel="0" collapsed="false">
      <c r="A71" s="2" t="n">
        <v>5</v>
      </c>
      <c r="B71" s="2" t="n">
        <v>1</v>
      </c>
      <c r="C71" s="2" t="n">
        <v>1</v>
      </c>
      <c r="D71" s="2" t="n">
        <v>3</v>
      </c>
      <c r="E71" s="2" t="n">
        <f aca="false">SUM(A71:D71)/4</f>
        <v>2.5</v>
      </c>
      <c r="F71" s="2" t="n">
        <v>2</v>
      </c>
      <c r="G71" s="2" t="n">
        <v>2</v>
      </c>
      <c r="H71" s="2" t="n">
        <v>1</v>
      </c>
      <c r="I71" s="2" t="n">
        <v>3</v>
      </c>
      <c r="J71" s="2" t="n">
        <f aca="false">SUM(F71:I71)/4</f>
        <v>2</v>
      </c>
      <c r="K71" s="2" t="n">
        <v>5</v>
      </c>
      <c r="L71" s="2" t="n">
        <v>4</v>
      </c>
      <c r="M71" s="2" t="n">
        <v>2</v>
      </c>
      <c r="N71" s="2" t="n">
        <v>1</v>
      </c>
      <c r="O71" s="2" t="n">
        <f aca="false">SUM(K71:N71)/4</f>
        <v>3</v>
      </c>
      <c r="P71" s="2" t="n">
        <v>5</v>
      </c>
      <c r="Q71" s="2" t="n">
        <v>4</v>
      </c>
      <c r="R71" s="2" t="n">
        <v>4</v>
      </c>
      <c r="S71" s="2" t="n">
        <v>4</v>
      </c>
      <c r="T71" s="2" t="n">
        <f aca="false">SUM(P71:S71)/4</f>
        <v>4.25</v>
      </c>
      <c r="U71" s="2" t="n">
        <v>3</v>
      </c>
      <c r="V71" s="2" t="n">
        <v>4</v>
      </c>
      <c r="W71" s="2" t="n">
        <f aca="false">SUM(U71:V71)/2</f>
        <v>3.5</v>
      </c>
      <c r="X71" s="2" t="n">
        <v>1</v>
      </c>
      <c r="Y71" s="2" t="n">
        <v>3</v>
      </c>
      <c r="Z71" s="2" t="n">
        <v>2</v>
      </c>
      <c r="AA71" s="2" t="n">
        <v>2</v>
      </c>
      <c r="AB71" s="2" t="n">
        <f aca="false">SUM(X71:AA71)/4</f>
        <v>2</v>
      </c>
      <c r="AC71" s="2" t="n">
        <v>4</v>
      </c>
      <c r="AD71" s="2" t="n">
        <v>4</v>
      </c>
      <c r="AE71" s="2" t="n">
        <v>2</v>
      </c>
      <c r="AF71" s="2" t="n">
        <v>2</v>
      </c>
      <c r="AG71" s="2" t="n">
        <f aca="false">SUM(AC71:AF71)/4</f>
        <v>3</v>
      </c>
      <c r="AH71" s="2" t="n">
        <v>3</v>
      </c>
      <c r="AI71" s="2" t="n">
        <v>1</v>
      </c>
      <c r="AJ71" s="2" t="n">
        <v>2</v>
      </c>
      <c r="AK71" s="2" t="n">
        <v>4</v>
      </c>
      <c r="AL71" s="2" t="n">
        <f aca="false">SUM(AH71:AK71)/4</f>
        <v>2.5</v>
      </c>
      <c r="AM71" s="2" t="n">
        <v>4</v>
      </c>
      <c r="AN71" s="2" t="n">
        <v>4</v>
      </c>
      <c r="AO71" s="2" t="n">
        <v>4</v>
      </c>
      <c r="AP71" s="2" t="n">
        <v>4</v>
      </c>
      <c r="AQ71" s="2" t="n">
        <f aca="false">SUM(AM71:AP71)/4</f>
        <v>4</v>
      </c>
      <c r="AR71" s="2" t="n">
        <v>4</v>
      </c>
      <c r="AS71" s="2" t="n">
        <v>4</v>
      </c>
      <c r="AT71" s="2" t="n">
        <v>4</v>
      </c>
      <c r="AU71" s="2" t="n">
        <v>4</v>
      </c>
      <c r="AV71" s="2" t="n">
        <f aca="false">SUM(AR71:AU71)/4</f>
        <v>4</v>
      </c>
      <c r="AW71" s="2" t="n">
        <v>4</v>
      </c>
      <c r="AX71" s="2" t="n">
        <v>4</v>
      </c>
      <c r="AY71" s="2" t="n">
        <v>4</v>
      </c>
      <c r="AZ71" s="2" t="n">
        <v>2</v>
      </c>
      <c r="BA71" s="2" t="n">
        <f aca="false">SUM(AW71:AZ71)/4</f>
        <v>3.5</v>
      </c>
      <c r="BB71" s="2" t="n">
        <v>3</v>
      </c>
      <c r="BC71" s="2" t="n">
        <v>4</v>
      </c>
      <c r="BD71" s="2" t="n">
        <v>4</v>
      </c>
      <c r="BE71" s="2" t="n">
        <v>3</v>
      </c>
      <c r="BF71" s="0" t="n">
        <f aca="false">SUM(BB71:BE71)/4</f>
        <v>3.5</v>
      </c>
    </row>
    <row r="72" customFormat="false" ht="15" hidden="false" customHeight="false" outlineLevel="0" collapsed="false">
      <c r="A72" s="2" t="n">
        <v>5</v>
      </c>
      <c r="B72" s="2" t="n">
        <v>5</v>
      </c>
      <c r="C72" s="2" t="n">
        <v>4</v>
      </c>
      <c r="D72" s="2" t="n">
        <v>4</v>
      </c>
      <c r="E72" s="2" t="n">
        <f aca="false">SUM(A72:D72)/4</f>
        <v>4.5</v>
      </c>
      <c r="F72" s="2" t="n">
        <v>3</v>
      </c>
      <c r="G72" s="2" t="n">
        <v>5</v>
      </c>
      <c r="H72" s="2" t="n">
        <v>2</v>
      </c>
      <c r="I72" s="2" t="n">
        <v>4</v>
      </c>
      <c r="J72" s="2" t="n">
        <f aca="false">SUM(F72:I72)/4</f>
        <v>3.5</v>
      </c>
      <c r="K72" s="2" t="n">
        <v>4</v>
      </c>
      <c r="L72" s="2" t="n">
        <v>5</v>
      </c>
      <c r="M72" s="2" t="n">
        <v>1</v>
      </c>
      <c r="N72" s="2" t="n">
        <v>2</v>
      </c>
      <c r="O72" s="2" t="n">
        <f aca="false">SUM(K72:N72)/4</f>
        <v>3</v>
      </c>
      <c r="P72" s="2" t="n">
        <v>3</v>
      </c>
      <c r="Q72" s="2" t="n">
        <v>2</v>
      </c>
      <c r="R72" s="2" t="n">
        <v>4</v>
      </c>
      <c r="S72" s="2" t="n">
        <v>4</v>
      </c>
      <c r="T72" s="2" t="n">
        <f aca="false">SUM(P72:S72)/4</f>
        <v>3.25</v>
      </c>
      <c r="U72" s="2" t="n">
        <v>3</v>
      </c>
      <c r="V72" s="2" t="n">
        <v>3</v>
      </c>
      <c r="W72" s="2" t="n">
        <f aca="false">SUM(U72:V72)/2</f>
        <v>3</v>
      </c>
      <c r="X72" s="2" t="n">
        <v>2</v>
      </c>
      <c r="Y72" s="2" t="n">
        <v>3</v>
      </c>
      <c r="Z72" s="2" t="n">
        <v>4</v>
      </c>
      <c r="AA72" s="2" t="n">
        <v>2</v>
      </c>
      <c r="AB72" s="2" t="n">
        <f aca="false">SUM(X72:AA72)/4</f>
        <v>2.75</v>
      </c>
      <c r="AC72" s="2" t="n">
        <v>2</v>
      </c>
      <c r="AD72" s="2" t="n">
        <v>5</v>
      </c>
      <c r="AE72" s="2" t="n">
        <v>2</v>
      </c>
      <c r="AF72" s="2" t="n">
        <v>4</v>
      </c>
      <c r="AG72" s="2" t="n">
        <f aca="false">SUM(AC72:AF72)/4</f>
        <v>3.25</v>
      </c>
      <c r="AH72" s="2" t="n">
        <v>4</v>
      </c>
      <c r="AI72" s="2" t="n">
        <v>1</v>
      </c>
      <c r="AJ72" s="2" t="n">
        <v>1</v>
      </c>
      <c r="AK72" s="2" t="n">
        <v>2</v>
      </c>
      <c r="AL72" s="2" t="n">
        <f aca="false">SUM(AH72:AK72)/4</f>
        <v>2</v>
      </c>
      <c r="AM72" s="2" t="n">
        <v>2</v>
      </c>
      <c r="AN72" s="2" t="n">
        <v>5</v>
      </c>
      <c r="AO72" s="2" t="n">
        <v>4</v>
      </c>
      <c r="AP72" s="2" t="n">
        <v>4</v>
      </c>
      <c r="AQ72" s="2" t="n">
        <f aca="false">SUM(AM72:AP72)/4</f>
        <v>3.75</v>
      </c>
      <c r="AR72" s="2" t="n">
        <v>4</v>
      </c>
      <c r="AS72" s="2" t="n">
        <v>3</v>
      </c>
      <c r="AT72" s="2" t="n">
        <v>3</v>
      </c>
      <c r="AU72" s="2" t="n">
        <v>2</v>
      </c>
      <c r="AV72" s="2" t="n">
        <f aca="false">SUM(AR72:AU72)/4</f>
        <v>3</v>
      </c>
      <c r="AW72" s="2" t="n">
        <v>2</v>
      </c>
      <c r="AX72" s="2" t="n">
        <v>5</v>
      </c>
      <c r="AY72" s="2" t="n">
        <v>4</v>
      </c>
      <c r="AZ72" s="2" t="n">
        <v>3</v>
      </c>
      <c r="BA72" s="2" t="n">
        <f aca="false">SUM(AW72:AZ72)/4</f>
        <v>3.5</v>
      </c>
      <c r="BB72" s="2" t="n">
        <v>5</v>
      </c>
      <c r="BC72" s="2" t="n">
        <v>5</v>
      </c>
      <c r="BD72" s="2" t="n">
        <v>4</v>
      </c>
      <c r="BE72" s="2" t="n">
        <v>3</v>
      </c>
      <c r="BF72" s="0" t="n">
        <f aca="false">SUM(BB72:BE72)/4</f>
        <v>4.25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Roman,Normal"&amp;Kffffff&amp;A</oddHeader>
    <oddFooter>&amp;C&amp;"Times New Roman,Normal"&amp;KffffffPage &amp;P</oddFooter>
  </headerFooter>
</worksheet>
</file>

<file path=docProps/app.xml><?xml version="1.0" encoding="utf-8"?>
<Properties xmlns="http://schemas.openxmlformats.org/officeDocument/2006/extended-properties" xmlns:vt="http://schemas.openxmlformats.org/officeDocument/2006/docPropsVTypes">
  <Template/>
  <TotalTime>1204</TotalTime>
  <Application>LibreOffice/7.1.4.2$Linux_X86_64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2021-06-24T08:08:17Z</dcterms:created>
  <dc:creator/>
  <dc:description/>
  <dc:language>fr-CH</dc:language>
  <cp:lastModifiedBy>Vincent Keller</cp:lastModifiedBy>
  <dcterms:modified xsi:type="dcterms:W3CDTF">2021-06-29T10:23:15Z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file>