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24226"/>
  <mc:AlternateContent xmlns:mc="http://schemas.openxmlformats.org/markup-compatibility/2006">
    <mc:Choice Requires="x15">
      <x15ac:absPath xmlns:x15ac="http://schemas.microsoft.com/office/spreadsheetml/2010/11/ac" url="/Users/vl/Desktop/Github/Api-Tracking/ICI fund flow/"/>
    </mc:Choice>
  </mc:AlternateContent>
  <xr:revisionPtr revIDLastSave="0" documentId="13_ncr:1_{719DDCC2-8D10-1C4A-9C1A-A67E839F0D60}" xr6:coauthVersionLast="47" xr6:coauthVersionMax="47" xr10:uidLastSave="{00000000-0000-0000-0000-000000000000}"/>
  <bookViews>
    <workbookView xWindow="43200" yWindow="0" windowWidth="32760" windowHeight="28280" xr2:uid="{00000000-000D-0000-FFFF-FFFF00000000}"/>
  </bookViews>
  <sheets>
    <sheet name="Sheet1" sheetId="2" r:id="rId1"/>
    <sheet name="Weekly MF &amp; ETF Public Report" sheetId="1" r:id="rId2"/>
  </sheets>
  <definedNames>
    <definedName name="_AMO_UniqueIdentifier" hidden="1">"'3906dc01-0a43-4ac2-9d55-14e91db22a43'"</definedName>
    <definedName name="_xlnm.Print_Area" localSheetId="1">'Weekly MF &amp; ETF Public Report'!$A$1:$R$66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6" i="2" l="1" a="1"/>
  <c r="H36" i="2" s="1"/>
  <c r="H35" i="2" a="1"/>
  <c r="H35" i="2" s="1"/>
  <c r="H34" i="2" a="1"/>
  <c r="H34" i="2" s="1"/>
  <c r="H33" i="2" a="1"/>
  <c r="H33" i="2" s="1"/>
  <c r="H32" i="2" a="1"/>
  <c r="H32" i="2" s="1"/>
  <c r="H31" i="2" a="1"/>
  <c r="H31" i="2" s="1"/>
  <c r="H30" i="2" a="1"/>
  <c r="H30" i="2" s="1"/>
  <c r="H29" i="2" a="1"/>
  <c r="H29" i="2" s="1"/>
  <c r="H28" i="2" a="1"/>
  <c r="H28" i="2" s="1"/>
  <c r="H27" i="2" a="1"/>
  <c r="H27" i="2" s="1"/>
  <c r="H26" i="2" a="1"/>
  <c r="H26" i="2" s="1"/>
  <c r="H25" i="2" a="1"/>
  <c r="H25" i="2" s="1"/>
  <c r="H24" i="2" a="1"/>
  <c r="H24" i="2" s="1"/>
  <c r="H23" i="2" a="1"/>
  <c r="H23" i="2" s="1"/>
  <c r="H22" i="2" a="1"/>
  <c r="H22" i="2" s="1"/>
  <c r="H21" i="2" a="1"/>
  <c r="H21" i="2" s="1"/>
  <c r="H20" i="2" a="1"/>
  <c r="H20" i="2" s="1"/>
  <c r="H19" i="2" a="1"/>
  <c r="H19" i="2" s="1"/>
  <c r="H18" i="2" a="1"/>
  <c r="H18" i="2" s="1"/>
  <c r="H17" i="2" a="1"/>
  <c r="H17" i="2" s="1"/>
  <c r="H16" i="2" a="1"/>
  <c r="H16" i="2" s="1"/>
  <c r="H15" i="2" a="1"/>
  <c r="H15" i="2" s="1"/>
  <c r="H14" i="2" a="1"/>
  <c r="H14" i="2" s="1"/>
  <c r="H13" i="2" a="1"/>
  <c r="H13" i="2" s="1"/>
  <c r="H12" i="2" a="1"/>
  <c r="H12" i="2" s="1"/>
  <c r="H11" i="2" a="1"/>
  <c r="H11" i="2" s="1"/>
  <c r="H10" i="2" a="1"/>
  <c r="H10" i="2" s="1"/>
  <c r="H9" i="2" a="1"/>
  <c r="H9" i="2" s="1"/>
  <c r="H8" i="2" a="1"/>
  <c r="H8" i="2" s="1"/>
  <c r="H7" i="2" a="1"/>
  <c r="H7" i="2" s="1"/>
  <c r="H6" i="2" a="1"/>
  <c r="H6" i="2" s="1"/>
  <c r="H5" i="2" a="1"/>
  <c r="H5" i="2" s="1"/>
  <c r="H4" i="2" a="1"/>
  <c r="H4" i="2" s="1"/>
  <c r="H3" i="2" a="1"/>
  <c r="H3" i="2" s="1"/>
  <c r="F36" i="2" a="1"/>
  <c r="F36" i="2" s="1"/>
  <c r="F35" i="2" a="1"/>
  <c r="F35" i="2" s="1"/>
  <c r="F34" i="2" a="1"/>
  <c r="F34" i="2" s="1"/>
  <c r="F33" i="2" a="1"/>
  <c r="F33" i="2" s="1"/>
  <c r="F32" i="2" a="1"/>
  <c r="F32" i="2" s="1"/>
  <c r="F31" i="2" a="1"/>
  <c r="F31" i="2" s="1"/>
  <c r="F30" i="2" a="1"/>
  <c r="F30" i="2" s="1"/>
  <c r="F29" i="2" a="1"/>
  <c r="F29" i="2" s="1"/>
  <c r="F28" i="2" a="1"/>
  <c r="F28" i="2" s="1"/>
  <c r="F27" i="2" a="1"/>
  <c r="F27" i="2" s="1"/>
  <c r="F26" i="2" a="1"/>
  <c r="F26" i="2" s="1"/>
  <c r="F25" i="2" a="1"/>
  <c r="F25" i="2" s="1"/>
  <c r="F24" i="2" a="1"/>
  <c r="F24" i="2" s="1"/>
  <c r="F23" i="2" a="1"/>
  <c r="F23" i="2" s="1"/>
  <c r="F22" i="2" a="1"/>
  <c r="F22" i="2" s="1"/>
  <c r="F21" i="2" a="1"/>
  <c r="F21" i="2" s="1"/>
  <c r="F20" i="2" a="1"/>
  <c r="F20" i="2" s="1"/>
  <c r="F19" i="2" a="1"/>
  <c r="F19" i="2" s="1"/>
  <c r="F18" i="2" a="1"/>
  <c r="F18" i="2" s="1"/>
  <c r="F17" i="2" a="1"/>
  <c r="F17" i="2" s="1"/>
  <c r="F16" i="2" a="1"/>
  <c r="F16" i="2" s="1"/>
  <c r="F15" i="2" a="1"/>
  <c r="F15" i="2" s="1"/>
  <c r="F14" i="2" a="1"/>
  <c r="F14" i="2" s="1"/>
  <c r="F13" i="2" a="1"/>
  <c r="F13" i="2" s="1"/>
  <c r="F12" i="2" a="1"/>
  <c r="F12" i="2" s="1"/>
  <c r="F11" i="2" a="1"/>
  <c r="F11" i="2" s="1"/>
  <c r="F10" i="2" a="1"/>
  <c r="F10" i="2" s="1"/>
  <c r="F9" i="2" a="1"/>
  <c r="F9" i="2" s="1"/>
  <c r="F8" i="2" a="1"/>
  <c r="F8" i="2" s="1"/>
  <c r="F7" i="2" a="1"/>
  <c r="F7" i="2" s="1"/>
  <c r="F6" i="2" a="1"/>
  <c r="F6" i="2" s="1"/>
  <c r="F5" i="2" a="1"/>
  <c r="F5" i="2" s="1"/>
  <c r="F4" i="2" a="1"/>
  <c r="F4" i="2" s="1"/>
  <c r="F3" i="2" a="1"/>
  <c r="F3" i="2" s="1"/>
  <c r="D4" i="2" a="1"/>
  <c r="D4" i="2" s="1"/>
  <c r="D5" i="2" a="1"/>
  <c r="D5" i="2" s="1"/>
  <c r="D6" i="2" a="1"/>
  <c r="D6" i="2" s="1"/>
  <c r="D7" i="2" a="1"/>
  <c r="D7" i="2" s="1"/>
  <c r="D8" i="2" a="1"/>
  <c r="D8" i="2" s="1"/>
  <c r="D9" i="2" a="1"/>
  <c r="D9" i="2" s="1"/>
  <c r="D10" i="2" a="1"/>
  <c r="D10" i="2"/>
  <c r="D11" i="2" a="1"/>
  <c r="D11" i="2" s="1"/>
  <c r="D12" i="2" a="1"/>
  <c r="D12" i="2" s="1"/>
  <c r="D13" i="2" a="1"/>
  <c r="D13" i="2"/>
  <c r="D14" i="2" a="1"/>
  <c r="D14" i="2" s="1"/>
  <c r="D15" i="2" a="1"/>
  <c r="D15" i="2"/>
  <c r="D16" i="2" a="1"/>
  <c r="D16" i="2" s="1"/>
  <c r="D17" i="2" a="1"/>
  <c r="D17" i="2"/>
  <c r="D18" i="2" a="1"/>
  <c r="D18" i="2" s="1"/>
  <c r="D19" i="2" a="1"/>
  <c r="D19" i="2" s="1"/>
  <c r="D20" i="2" a="1"/>
  <c r="D20" i="2"/>
  <c r="D21" i="2" a="1"/>
  <c r="D21" i="2"/>
  <c r="D22" i="2" a="1"/>
  <c r="D22" i="2" s="1"/>
  <c r="D23" i="2" a="1"/>
  <c r="D23" i="2"/>
  <c r="D24" i="2" a="1"/>
  <c r="D24" i="2" s="1"/>
  <c r="D25" i="2" a="1"/>
  <c r="D25" i="2"/>
  <c r="D26" i="2" a="1"/>
  <c r="D26" i="2" s="1"/>
  <c r="D27" i="2" a="1"/>
  <c r="D27" i="2"/>
  <c r="D28" i="2" a="1"/>
  <c r="D28" i="2"/>
  <c r="D29" i="2" a="1"/>
  <c r="D29" i="2" s="1"/>
  <c r="D30" i="2" a="1"/>
  <c r="D30" i="2"/>
  <c r="D31" i="2" a="1"/>
  <c r="D31" i="2" s="1"/>
  <c r="D32" i="2" a="1"/>
  <c r="D32" i="2" s="1"/>
  <c r="D33" i="2" a="1"/>
  <c r="D33" i="2"/>
  <c r="D34" i="2" a="1"/>
  <c r="D34" i="2" s="1"/>
  <c r="D35" i="2" a="1"/>
  <c r="D35" i="2" s="1"/>
  <c r="D36" i="2" a="1"/>
  <c r="D36" i="2" s="1"/>
  <c r="D3" i="2" a="1"/>
  <c r="D3" i="2" s="1"/>
  <c r="B35" i="2" l="1"/>
  <c r="A35" i="2" s="1"/>
  <c r="C35" i="2"/>
  <c r="E35" i="2"/>
  <c r="G35" i="2"/>
  <c r="B36" i="2"/>
  <c r="A36" i="2" s="1"/>
  <c r="C36" i="2"/>
  <c r="E36" i="2"/>
  <c r="G36" i="2"/>
  <c r="B6" i="2"/>
  <c r="B5" i="2"/>
  <c r="B4" i="2"/>
  <c r="B3" i="2"/>
  <c r="B2" i="2"/>
  <c r="E3" i="2"/>
  <c r="G3" i="2"/>
  <c r="E4" i="2"/>
  <c r="G4" i="2"/>
  <c r="E5" i="2"/>
  <c r="G5" i="2"/>
  <c r="E6" i="2"/>
  <c r="G6" i="2"/>
  <c r="E7" i="2"/>
  <c r="G7" i="2"/>
  <c r="E8" i="2"/>
  <c r="G8" i="2"/>
  <c r="E9" i="2"/>
  <c r="G9" i="2"/>
  <c r="E10" i="2"/>
  <c r="G10" i="2"/>
  <c r="E11" i="2"/>
  <c r="G11" i="2"/>
  <c r="E12" i="2"/>
  <c r="G12" i="2"/>
  <c r="E13" i="2"/>
  <c r="G13" i="2"/>
  <c r="E14" i="2"/>
  <c r="G14" i="2"/>
  <c r="E15" i="2"/>
  <c r="G15" i="2"/>
  <c r="E16" i="2"/>
  <c r="G16" i="2"/>
  <c r="E17" i="2"/>
  <c r="G17" i="2"/>
  <c r="E18" i="2"/>
  <c r="G18" i="2"/>
  <c r="E19" i="2"/>
  <c r="G19" i="2"/>
  <c r="E20" i="2"/>
  <c r="G20" i="2"/>
  <c r="E21" i="2"/>
  <c r="G21" i="2"/>
  <c r="E22" i="2"/>
  <c r="G22" i="2"/>
  <c r="E23" i="2"/>
  <c r="G23" i="2"/>
  <c r="E24" i="2"/>
  <c r="G24" i="2"/>
  <c r="E25" i="2"/>
  <c r="G25" i="2"/>
  <c r="E26" i="2"/>
  <c r="G26" i="2"/>
  <c r="E27" i="2"/>
  <c r="G27" i="2"/>
  <c r="E28" i="2"/>
  <c r="G28" i="2"/>
  <c r="E29" i="2"/>
  <c r="G29" i="2"/>
  <c r="E30" i="2"/>
  <c r="G30" i="2"/>
  <c r="E31" i="2"/>
  <c r="G31" i="2"/>
  <c r="E32" i="2"/>
  <c r="G32" i="2"/>
  <c r="E33" i="2"/>
  <c r="G33" i="2"/>
  <c r="E34" i="2"/>
  <c r="G34" i="2"/>
  <c r="G2" i="2"/>
  <c r="E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2"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<sst xmlns="http://schemas.openxmlformats.org/spreadsheetml/2006/main" count="58" uniqueCount="56">
  <si>
    <t>Total</t>
  </si>
  <si>
    <t>Domestic</t>
  </si>
  <si>
    <t>Taxable</t>
  </si>
  <si>
    <t>Municipal</t>
  </si>
  <si>
    <t>Date</t>
  </si>
  <si>
    <t>Equity</t>
  </si>
  <si>
    <t>Hybrid</t>
  </si>
  <si>
    <t>Bond</t>
  </si>
  <si>
    <t>World</t>
  </si>
  <si>
    <t>Commodity</t>
  </si>
  <si>
    <t>Total LT MF and ETF flows</t>
  </si>
  <si>
    <t>Monthly fund flows</t>
  </si>
  <si>
    <t>Estimated weekly fund flows</t>
  </si>
  <si>
    <t>Note: Weekly fund flows are estimates based on reporting covering more than 98 percent of mutual fund and ETF assets, while actual monthly mutual fund net new cash flow and ETF net issuance data are collected and reported separately. Mutual fund data represent net new cash flow, which is  new sales minus redemptions combined with net exchanges, while ETF data represent net issuance, which is gross issuance less gross redemptions. The primary difference is that net new cash flow excludes reinvested dividends and new issuance includes reinvested dividends. Data for mutual funds that invest primarily in other mutual funds and ETFs that invest primarily in other ETFs were excluded from the series.</t>
  </si>
  <si>
    <t xml:space="preserve">01/31/2020 </t>
  </si>
  <si>
    <t xml:space="preserve">02/29/2020 </t>
  </si>
  <si>
    <t xml:space="preserve">03/31/2020 </t>
  </si>
  <si>
    <t xml:space="preserve">04/30/2020 </t>
  </si>
  <si>
    <t xml:space="preserve">05/31/2020 </t>
  </si>
  <si>
    <t xml:space="preserve">06/30/2020 </t>
  </si>
  <si>
    <t xml:space="preserve">07/31/2020 </t>
  </si>
  <si>
    <t xml:space="preserve">08/31/2020 </t>
  </si>
  <si>
    <t xml:space="preserve">09/30/2020 </t>
  </si>
  <si>
    <t xml:space="preserve">10/31/2020 </t>
  </si>
  <si>
    <t xml:space="preserve">11/30/2020 </t>
  </si>
  <si>
    <t xml:space="preserve">12/31/2020 </t>
  </si>
  <si>
    <t xml:space="preserve">01/31/2021 </t>
  </si>
  <si>
    <t xml:space="preserve">02/28/2021 </t>
  </si>
  <si>
    <t xml:space="preserve">03/31/2021 </t>
  </si>
  <si>
    <t xml:space="preserve">04/30/2021 </t>
  </si>
  <si>
    <t xml:space="preserve">05/31/2021 </t>
  </si>
  <si>
    <t xml:space="preserve">06/30/2021 </t>
  </si>
  <si>
    <t xml:space="preserve">07/31/2021 </t>
  </si>
  <si>
    <t xml:space="preserve">08/31/2021 </t>
  </si>
  <si>
    <t xml:space="preserve">09/30/2021 </t>
  </si>
  <si>
    <t xml:space="preserve">10/31/2021 </t>
  </si>
  <si>
    <t xml:space="preserve">11/30/2021 </t>
  </si>
  <si>
    <t xml:space="preserve">12/31/2021 </t>
  </si>
  <si>
    <t xml:space="preserve">01/31/2022 </t>
  </si>
  <si>
    <t>02/02/2022</t>
  </si>
  <si>
    <t>02/09/2022</t>
  </si>
  <si>
    <t>02/16/2022</t>
  </si>
  <si>
    <t>02/23/2022</t>
  </si>
  <si>
    <t>03/02/2022</t>
  </si>
  <si>
    <t>03/09/2022</t>
  </si>
  <si>
    <t>03/16/2022</t>
  </si>
  <si>
    <t>03/23/2022</t>
  </si>
  <si>
    <t>equity</t>
  </si>
  <si>
    <t>bond</t>
  </si>
  <si>
    <t>commodity</t>
  </si>
  <si>
    <t>index</t>
  </si>
  <si>
    <t>03/30/2022</t>
  </si>
  <si>
    <t>04/06/2022</t>
  </si>
  <si>
    <t>change1</t>
  </si>
  <si>
    <t>change3</t>
  </si>
  <si>
    <t>change2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</si>
</sst>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rgb="FF0070C0"/>
      <name val="Calibri"/>
      <family val="2"/>
      <scheme val="minor"/>
    </font>
    <font>
      <sz val="1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0" borderId="2" applyNumberFormat="0" applyAlignment="0" applyProtection="0"/>
    <xf numFmtId="0" fontId="12" fillId="0" borderId="7" applyNumberFormat="0" applyFill="0" applyAlignment="0" applyProtection="0"/>
    <xf numFmtId="0" fontId="13" fillId="31" borderId="0" applyNumberFormat="0" applyBorder="0" applyAlignment="0" applyProtection="0"/>
    <xf numFmtId="0" fontId="1" fillId="32" borderId="8" applyNumberFormat="0" applyFont="0" applyAlignment="0" applyProtection="0"/>
    <xf numFmtId="0" fontId="14" fillId="27" borderId="9" applyNumberForma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0" borderId="0" applyNumberFormat="0" applyFill="0" applyBorder="0" applyAlignment="0" applyProtection="0"/>
  </cellStyleXfs>
  <cellXfs count="22">
    <xf numFmtId="0" fontId="0" fillId="0" borderId="0" xfId="0"/>
    <xf numFmtId="0" fontId="0" fillId="33" borderId="0" xfId="0" applyFill="1"/>
    <xf numFmtId="14" fontId="0" fillId="33" borderId="0" xfId="0" applyNumberFormat="1" applyFill="1"/>
    <xf numFmtId="3" fontId="0" fillId="33" borderId="0" xfId="0" applyNumberFormat="1" applyFill="1"/>
    <xf numFmtId="14" fontId="18" fillId="33" borderId="0" xfId="0" applyNumberFormat="1" applyFont="1" applyFill="1"/>
    <xf numFmtId="3" fontId="18" fillId="33" borderId="0" xfId="0" applyNumberFormat="1" applyFont="1" applyFill="1"/>
    <xf numFmtId="3" fontId="0" fillId="33" borderId="0" xfId="0" applyNumberFormat="1" applyFont="1" applyFill="1" applyAlignment="1">
      <alignment horizontal="center"/>
    </xf>
    <xf numFmtId="0" fontId="0" fillId="33" borderId="0" xfId="0" applyFont="1" applyFill="1"/>
    <xf numFmtId="3" fontId="0" fillId="33" borderId="1" xfId="0" applyNumberFormat="1" applyFont="1" applyFill="1" applyBorder="1" applyAlignment="1">
      <alignment horizontal="center"/>
    </xf>
    <xf numFmtId="3" fontId="0" fillId="33" borderId="0" xfId="0" applyNumberFormat="1" applyFont="1" applyFill="1"/>
    <xf numFmtId="14" fontId="19" fillId="33" borderId="0" xfId="0" applyNumberFormat="1" applyFont="1" applyFill="1" applyBorder="1" applyAlignment="1">
      <alignment horizontal="left"/>
    </xf>
    <xf numFmtId="14" fontId="19" fillId="33" borderId="0" xfId="0" applyNumberFormat="1" applyFont="1" applyFill="1" applyAlignment="1">
      <alignment horizontal="left"/>
    </xf>
    <xf numFmtId="4" fontId="0" fillId="33" borderId="0" xfId="0" applyNumberFormat="1" applyFill="1"/>
    <xf numFmtId="4" fontId="18" fillId="33" borderId="0" xfId="0" applyNumberFormat="1" applyFont="1" applyFill="1"/>
    <xf numFmtId="2" fontId="0" fillId="33" borderId="0" xfId="0" applyNumberFormat="1" applyFill="1"/>
    <xf numFmtId="0" fontId="0" fillId="33" borderId="0" xfId="0" applyFill="1" applyAlignment="1">
      <alignment horizontal="left" wrapText="1"/>
    </xf>
    <xf numFmtId="3" fontId="0" fillId="33" borderId="1" xfId="0" applyNumberFormat="1" applyFont="1" applyFill="1" applyBorder="1" applyAlignment="1">
      <alignment horizontal="center"/>
    </xf>
    <xf numFmtId="3" fontId="0" fillId="33" borderId="0" xfId="0" applyNumberFormat="1" applyFont="1" applyFill="1" applyBorder="1" applyAlignment="1">
      <alignment horizontal="center" vertical="center" wrapText="1"/>
    </xf>
    <xf numFmtId="3" fontId="0" fillId="33" borderId="1" xfId="0" applyNumberFormat="1" applyFont="1" applyFill="1" applyBorder="1" applyAlignment="1">
      <alignment horizontal="center" vertical="center" wrapText="1"/>
    </xf>
    <xf numFmtId="3" fontId="0" fillId="33" borderId="0" xfId="0" applyNumberFormat="1" applyFont="1" applyFill="1" applyBorder="1" applyAlignment="1">
      <alignment horizontal="center" vertical="center"/>
    </xf>
    <xf numFmtId="3" fontId="0" fillId="33" borderId="1" xfId="0" applyNumberFormat="1" applyFont="1" applyFill="1" applyBorder="1" applyAlignment="1">
      <alignment horizontal="center" vertical="center"/>
    </xf>
    <xf numFmtId="0" fontId="0" fillId="33" borderId="0" xfId="0" applyFont="1" applyFill="1" applyAlignment="1">
      <alignment horizontal="center"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zoomScale="155" zoomScaleNormal="155" workbookViewId="0">
      <selection activeCell="K12" sqref="K12"/>
    </sheetView>
  </sheetViews>
  <sheetFormatPr baseColWidth="10" defaultRowHeight="15" x14ac:dyDescent="0.2"/>
  <cols>
    <col min="1" max="1" width="10.83203125" style="1"/>
    <col min="2" max="2" width="10.83203125" style="2"/>
    <col min="3" max="3" width="10.83203125" style="1"/>
    <col min="4" max="4" width="10.83203125" style="12"/>
    <col min="5" max="16384" width="10.83203125" style="1"/>
  </cols>
  <sheetData>
    <row r="1" spans="1:10" x14ac:dyDescent="0.2">
      <c r="A1" s="1" t="s">
        <v>50</v>
      </c>
      <c r="B1" s="2" t="s">
        <v>4</v>
      </c>
      <c r="C1" s="1" t="s">
        <v>47</v>
      </c>
      <c r="D1" s="12" t="s">
        <v>53</v>
      </c>
      <c r="E1" s="1" t="s">
        <v>48</v>
      </c>
      <c r="F1" s="1" t="s">
        <v>55</v>
      </c>
      <c r="G1" s="1" t="s">
        <v>49</v>
      </c>
      <c r="H1" s="1" t="s">
        <v>54</v>
      </c>
    </row>
    <row r="2" spans="1:10" x14ac:dyDescent="0.2">
      <c r="A2" s="2">
        <v>43861</v>
      </c>
      <c r="B2" s="2" t="str">
        <f>'Weekly MF &amp; ETF Public Report'!A5</f>
        <v xml:space="preserve">01/31/2020 </v>
      </c>
      <c r="C2" s="3">
        <f>'Weekly MF &amp; ETF Public Report'!D5</f>
        <v>-8155</v>
      </c>
      <c r="E2" s="3">
        <f>'Weekly MF &amp; ETF Public Report'!L5</f>
        <v>73854</v>
      </c>
      <c r="F2" s="3"/>
      <c r="G2" s="3">
        <f>'Weekly MF &amp; ETF Public Report'!R5</f>
        <v>2577</v>
      </c>
    </row>
    <row r="3" spans="1:10" x14ac:dyDescent="0.2">
      <c r="A3" s="2">
        <v>43890</v>
      </c>
      <c r="B3" s="2" t="str">
        <f>'Weekly MF &amp; ETF Public Report'!A6</f>
        <v xml:space="preserve">02/29/2020 </v>
      </c>
      <c r="C3" s="3">
        <f>'Weekly MF &amp; ETF Public Report'!D6</f>
        <v>-17739</v>
      </c>
      <c r="D3" s="14" cm="1">
        <f t="array" ref="D3">_xlfn.IFS(AND(C2&lt;C3,C3&lt;0),(C3-C2)/-C2,AND(C3&gt;C2,C3&gt;0,C2&lt;0),(C3-C2)/-C2,AND(C2&gt;C3,C3&gt;0),C3/C2-1,AND(C3&gt;C2,C2&gt;0),C3/C2-1,AND(C3&lt;C2,C3&lt;0,C2&gt;0),C3/C2-1, AND(C3&lt;C2,C2&lt;0,C3&lt;0),(C3-C2)/-C2)</f>
        <v>-1.175229920294298</v>
      </c>
      <c r="E3" s="3">
        <f>'Weekly MF &amp; ETF Public Report'!L6</f>
        <v>25066</v>
      </c>
      <c r="F3" s="14" cm="1">
        <f t="array" ref="F3">_xlfn.IFS(AND(E2&lt;E3,E3&lt;0),(E3-E2)/-E2,AND(E3&gt;E2,E3&gt;0,E2&lt;0),(E3-E2)/-E2,AND(E2&gt;E3,E3&gt;0),E3/E2-1,AND(E3&gt;E2,E2&gt;0),E3/E2-1,AND(E3&lt;E2,E3&lt;0,E2&gt;0),E3/E2-1, AND(E3&lt;E2,E2&lt;0,E3&lt;0),(E3-E2)/-E2)</f>
        <v>-0.66060064451485356</v>
      </c>
      <c r="G3" s="3">
        <f>'Weekly MF &amp; ETF Public Report'!R6</f>
        <v>2115</v>
      </c>
      <c r="H3" s="14" cm="1">
        <f t="array" ref="H3">_xlfn.IFS(AND(G2&lt;G3,G3&lt;0),(G3-G2)/-G2,AND(G3&gt;G2,G3&gt;0,G2&lt;0),(G3-G2)/-G2,AND(G2&gt;G3,G3&gt;0),G3/G2-1,AND(G3&gt;G2,G2&gt;0),G3/G2-1,AND(G3&lt;G2,G3&lt;0,G2&gt;0),G3/G2-1, AND(G3&lt;G2,G2&lt;0,G3&lt;0),(G3-G2)/-G2)</f>
        <v>-0.17927823050058211</v>
      </c>
    </row>
    <row r="4" spans="1:10" x14ac:dyDescent="0.2">
      <c r="A4" s="2">
        <v>43921</v>
      </c>
      <c r="B4" s="2" t="str">
        <f>'Weekly MF &amp; ETF Public Report'!A7</f>
        <v xml:space="preserve">03/31/2020 </v>
      </c>
      <c r="C4" s="3">
        <f>'Weekly MF &amp; ETF Public Report'!D7</f>
        <v>-25396</v>
      </c>
      <c r="D4" s="14" cm="1">
        <f t="array" ref="D4">_xlfn.IFS(AND(C3&lt;C4,C4&lt;0),(C4-C3)/-C3,AND(C4&gt;C3,C4&gt;0,C3&lt;0),(C4-C3)/-C3,AND(C3&gt;C4,C4&gt;0),C4/C3-1,AND(C4&gt;C3,C3&gt;0),C4/C3-1,AND(C4&lt;C3,C4&lt;0,C3&gt;0),C4/C3-1, AND(C4&lt;C3,C3&lt;0,C4&lt;0),(C4-C3)/-C3)</f>
        <v>-0.43164778172388524</v>
      </c>
      <c r="E4" s="3">
        <f>'Weekly MF &amp; ETF Public Report'!L7</f>
        <v>-273714</v>
      </c>
      <c r="F4" s="14" cm="1">
        <f t="array" ref="F4">_xlfn.IFS(AND(E3&lt;E4,E4&lt;0),(E4-E3)/-E3,AND(E4&gt;E3,E4&gt;0,E3&lt;0),(E4-E3)/-E3,AND(E3&gt;E4,E4&gt;0),E4/E3-1,AND(E4&gt;E3,E3&gt;0),E4/E3-1,AND(E4&lt;E3,E4&lt;0,E3&gt;0),E4/E3-1, AND(E4&lt;E3,E3&lt;0,E4&lt;0),(E4-E3)/-E3)</f>
        <v>-11.919731907763504</v>
      </c>
      <c r="G4" s="3">
        <f>'Weekly MF &amp; ETF Public Report'!R7</f>
        <v>6855</v>
      </c>
      <c r="H4" s="14" cm="1">
        <f t="array" ref="H4">_xlfn.IFS(AND(G3&lt;G4,G4&lt;0),(G4-G3)/-G3,AND(G4&gt;G3,G4&gt;0,G3&lt;0),(G4-G3)/-G3,AND(G3&gt;G4,G4&gt;0),G4/G3-1,AND(G4&gt;G3,G3&gt;0),G4/G3-1,AND(G4&lt;G3,G4&lt;0,G3&gt;0),G4/G3-1, AND(G4&lt;G3,G3&lt;0,G4&lt;0),(G4-G3)/-G3)</f>
        <v>2.2411347517730498</v>
      </c>
    </row>
    <row r="5" spans="1:10" x14ac:dyDescent="0.2">
      <c r="A5" s="2">
        <v>43951</v>
      </c>
      <c r="B5" s="2" t="str">
        <f>'Weekly MF &amp; ETF Public Report'!A8</f>
        <v xml:space="preserve">04/30/2020 </v>
      </c>
      <c r="C5" s="3">
        <f>'Weekly MF &amp; ETF Public Report'!D8</f>
        <v>-20072</v>
      </c>
      <c r="D5" s="14" cm="1">
        <f t="array" ref="D5">_xlfn.IFS(AND(C4&lt;C5,C5&lt;0),(C5-C4)/-C4,AND(C5&gt;C4,C5&gt;0,C4&lt;0),(C5-C4)/-C4,AND(C4&gt;C5,C5&gt;0),C5/C4-1,AND(C5&gt;C4,C4&gt;0),C5/C4-1,AND(C5&lt;C4,C5&lt;0,C4&gt;0),C5/C4-1, AND(C5&lt;C4,C4&lt;0,C5&lt;0),(C5-C4)/-C4)</f>
        <v>0.20963931327768154</v>
      </c>
      <c r="E5" s="3">
        <f>'Weekly MF &amp; ETF Public Report'!L8</f>
        <v>14674</v>
      </c>
      <c r="F5" s="14" cm="1">
        <f t="array" ref="F5">_xlfn.IFS(AND(E4&lt;E5,E5&lt;0),(E5-E4)/-E4,AND(E5&gt;E4,E5&gt;0,E4&lt;0),(E5-E4)/-E4,AND(E4&gt;E5,E5&gt;0),E5/E4-1,AND(E5&gt;E4,E4&gt;0),E5/E4-1,AND(E5&lt;E4,E5&lt;0,E4&gt;0),E5/E4-1, AND(E5&lt;E4,E4&lt;0,E5&lt;0),(E5-E4)/-E4)</f>
        <v>1.0536107031426964</v>
      </c>
      <c r="G5" s="3">
        <f>'Weekly MF &amp; ETF Public Report'!R8</f>
        <v>13055</v>
      </c>
      <c r="H5" s="14" cm="1">
        <f t="array" ref="H5">_xlfn.IFS(AND(G4&lt;G5,G5&lt;0),(G5-G4)/-G4,AND(G5&gt;G4,G5&gt;0,G4&lt;0),(G5-G4)/-G4,AND(G4&gt;G5,G5&gt;0),G5/G4-1,AND(G5&gt;G4,G4&gt;0),G5/G4-1,AND(G5&lt;G4,G5&lt;0,G4&gt;0),G5/G4-1, AND(G5&lt;G4,G4&lt;0,G5&lt;0),(G5-G4)/-G4)</f>
        <v>0.90444930707512761</v>
      </c>
    </row>
    <row r="6" spans="1:10" x14ac:dyDescent="0.2">
      <c r="A6" s="2">
        <v>43982</v>
      </c>
      <c r="B6" s="2" t="str">
        <f>'Weekly MF &amp; ETF Public Report'!A9</f>
        <v xml:space="preserve">05/31/2020 </v>
      </c>
      <c r="C6" s="3">
        <f>'Weekly MF &amp; ETF Public Report'!D9</f>
        <v>-43605</v>
      </c>
      <c r="D6" s="14" cm="1">
        <f t="array" ref="D6">_xlfn.IFS(AND(C5&lt;C6,C6&lt;0),(C6-C5)/-C5,AND(C6&gt;C5,C6&gt;0,C5&lt;0),(C6-C5)/-C5,AND(C5&gt;C6,C6&gt;0),C6/C5-1,AND(C6&gt;C5,C5&gt;0),C6/C5-1,AND(C6&lt;C5,C6&lt;0,C5&gt;0),C6/C5-1, AND(C6&lt;C5,C5&lt;0,C6&lt;0),(C6-C5)/-C5)</f>
        <v>-1.1724292546831407</v>
      </c>
      <c r="E6" s="3">
        <f>'Weekly MF &amp; ETF Public Report'!L9</f>
        <v>73168</v>
      </c>
      <c r="F6" s="14" cm="1">
        <f t="array" ref="F6">_xlfn.IFS(AND(E5&lt;E6,E6&lt;0),(E6-E5)/-E5,AND(E6&gt;E5,E6&gt;0,E5&lt;0),(E6-E5)/-E5,AND(E5&gt;E6,E6&gt;0),E6/E5-1,AND(E6&gt;E5,E5&gt;0),E6/E5-1,AND(E6&lt;E5,E6&lt;0,E5&gt;0),E6/E5-1, AND(E6&lt;E5,E5&lt;0,E6&lt;0),(E6-E5)/-E5)</f>
        <v>3.9862341556494476</v>
      </c>
      <c r="G6" s="3">
        <f>'Weekly MF &amp; ETF Public Report'!R9</f>
        <v>6191</v>
      </c>
      <c r="H6" s="14" cm="1">
        <f t="array" ref="H6">_xlfn.IFS(AND(G5&lt;G6,G6&lt;0),(G6-G5)/-G5,AND(G6&gt;G5,G6&gt;0,G5&lt;0),(G6-G5)/-G5,AND(G5&gt;G6,G6&gt;0),G6/G5-1,AND(G6&gt;G5,G5&gt;0),G6/G5-1,AND(G6&lt;G5,G6&lt;0,G5&gt;0),G6/G5-1, AND(G6&lt;G5,G5&lt;0,G6&lt;0),(G6-G5)/-G5)</f>
        <v>-0.52577556491765609</v>
      </c>
      <c r="J6" s="14"/>
    </row>
    <row r="7" spans="1:10" x14ac:dyDescent="0.2">
      <c r="A7" s="2">
        <v>44012</v>
      </c>
      <c r="B7" s="2" t="str">
        <f>'Weekly MF &amp; ETF Public Report'!A10</f>
        <v xml:space="preserve">06/30/2020 </v>
      </c>
      <c r="C7" s="3">
        <f>'Weekly MF &amp; ETF Public Report'!D10</f>
        <v>-44757</v>
      </c>
      <c r="D7" s="14" cm="1">
        <f t="array" ref="D7">_xlfn.IFS(AND(C6&lt;C7,C7&lt;0),(C7-C6)/-C6,AND(C7&gt;C6,C7&gt;0,C6&lt;0),(C7-C6)/-C6,AND(C6&gt;C7,C7&gt;0),C7/C6-1,AND(C7&gt;C6,C6&gt;0),C7/C6-1,AND(C7&lt;C6,C7&lt;0,C6&gt;0),C7/C6-1, AND(C7&lt;C6,C6&lt;0,C7&lt;0),(C7-C6)/-C6)</f>
        <v>-2.6418988648090815E-2</v>
      </c>
      <c r="E7" s="3">
        <f>'Weekly MF &amp; ETF Public Report'!L10</f>
        <v>100106</v>
      </c>
      <c r="F7" s="14" cm="1">
        <f t="array" ref="F7">_xlfn.IFS(AND(E6&lt;E7,E7&lt;0),(E7-E6)/-E6,AND(E7&gt;E6,E7&gt;0,E6&lt;0),(E7-E6)/-E6,AND(E6&gt;E7,E7&gt;0),E7/E6-1,AND(E7&gt;E6,E6&gt;0),E7/E6-1,AND(E7&lt;E6,E7&lt;0,E6&gt;0),E7/E6-1, AND(E7&lt;E6,E6&lt;0,E7&lt;0),(E7-E6)/-E6)</f>
        <v>0.36816641154603102</v>
      </c>
      <c r="G7" s="3">
        <f>'Weekly MF &amp; ETF Public Report'!R10</f>
        <v>4489</v>
      </c>
      <c r="H7" s="14" cm="1">
        <f t="array" ref="H7">_xlfn.IFS(AND(G6&lt;G7,G7&lt;0),(G7-G6)/-G6,AND(G7&gt;G6,G7&gt;0,G6&lt;0),(G7-G6)/-G6,AND(G6&gt;G7,G7&gt;0),G7/G6-1,AND(G7&gt;G6,G6&gt;0),G7/G6-1,AND(G7&lt;G6,G7&lt;0,G6&gt;0),G7/G6-1, AND(G7&lt;G6,G6&lt;0,G7&lt;0),(G7-G6)/-G6)</f>
        <v>-0.27491519948312071</v>
      </c>
      <c r="J7" s="14"/>
    </row>
    <row r="8" spans="1:10" x14ac:dyDescent="0.2">
      <c r="A8" s="2">
        <v>44043</v>
      </c>
      <c r="B8" s="2" t="str">
        <f>'Weekly MF &amp; ETF Public Report'!A11</f>
        <v xml:space="preserve">07/31/2020 </v>
      </c>
      <c r="C8" s="3">
        <f>'Weekly MF &amp; ETF Public Report'!D11</f>
        <v>-61937</v>
      </c>
      <c r="D8" s="14" cm="1">
        <f t="array" ref="D8">_xlfn.IFS(AND(C7&lt;C8,C8&lt;0),(C8-C7)/-C7,AND(C8&gt;C7,C8&gt;0,C7&lt;0),(C8-C7)/-C7,AND(C7&gt;C8,C8&gt;0),C8/C7-1,AND(C8&gt;C7,C7&gt;0),C8/C7-1,AND(C8&lt;C7,C8&lt;0,C7&gt;0),C8/C7-1, AND(C8&lt;C7,C7&lt;0,C8&lt;0),(C8-C7)/-C7)</f>
        <v>-0.38385057086042407</v>
      </c>
      <c r="E8" s="3">
        <f>'Weekly MF &amp; ETF Public Report'!L11</f>
        <v>98492</v>
      </c>
      <c r="F8" s="14" cm="1">
        <f t="array" ref="F8">_xlfn.IFS(AND(E7&lt;E8,E8&lt;0),(E8-E7)/-E7,AND(E8&gt;E7,E8&gt;0,E7&lt;0),(E8-E7)/-E7,AND(E7&gt;E8,E8&gt;0),E8/E7-1,AND(E8&gt;E7,E7&gt;0),E8/E7-1,AND(E8&lt;E7,E8&lt;0,E7&gt;0),E8/E7-1, AND(E8&lt;E7,E7&lt;0,E8&lt;0),(E8-E7)/-E7)</f>
        <v>-1.6122909715701406E-2</v>
      </c>
      <c r="G8" s="3">
        <f>'Weekly MF &amp; ETF Public Report'!R11</f>
        <v>8750</v>
      </c>
      <c r="H8" s="14" cm="1">
        <f t="array" ref="H8">_xlfn.IFS(AND(G7&lt;G8,G8&lt;0),(G8-G7)/-G7,AND(G8&gt;G7,G8&gt;0,G7&lt;0),(G8-G7)/-G7,AND(G7&gt;G8,G8&gt;0),G8/G7-1,AND(G8&gt;G7,G7&gt;0),G8/G7-1,AND(G8&lt;G7,G8&lt;0,G7&gt;0),G8/G7-1, AND(G8&lt;G7,G7&lt;0,G8&lt;0),(G8-G7)/-G7)</f>
        <v>0.94920917799064375</v>
      </c>
      <c r="J8" s="14"/>
    </row>
    <row r="9" spans="1:10" x14ac:dyDescent="0.2">
      <c r="A9" s="2">
        <v>44074</v>
      </c>
      <c r="B9" s="2" t="str">
        <f>'Weekly MF &amp; ETF Public Report'!A12</f>
        <v xml:space="preserve">08/31/2020 </v>
      </c>
      <c r="C9" s="3">
        <f>'Weekly MF &amp; ETF Public Report'!D12</f>
        <v>-56458</v>
      </c>
      <c r="D9" s="14" cm="1">
        <f t="array" ref="D9">_xlfn.IFS(AND(C8&lt;C9,C9&lt;0),(C9-C8)/-C8,AND(C9&gt;C8,C9&gt;0,C8&lt;0),(C9-C8)/-C8,AND(C8&gt;C9,C9&gt;0),C9/C8-1,AND(C9&gt;C8,C8&gt;0),C9/C8-1,AND(C9&lt;C8,C9&lt;0,C8&gt;0),C9/C8-1, AND(C9&lt;C8,C8&lt;0,C9&lt;0),(C9-C8)/-C8)</f>
        <v>8.8460855385310885E-2</v>
      </c>
      <c r="E9" s="3">
        <f>'Weekly MF &amp; ETF Public Report'!L12</f>
        <v>84116</v>
      </c>
      <c r="F9" s="14" cm="1">
        <f t="array" ref="F9">_xlfn.IFS(AND(E8&lt;E9,E9&lt;0),(E9-E8)/-E8,AND(E9&gt;E8,E9&gt;0,E8&lt;0),(E9-E8)/-E8,AND(E8&gt;E9,E9&gt;0),E9/E8-1,AND(E9&gt;E8,E8&gt;0),E9/E8-1,AND(E9&lt;E8,E9&lt;0,E8&gt;0),E9/E8-1, AND(E9&lt;E8,E8&lt;0,E9&lt;0),(E9-E8)/-E8)</f>
        <v>-0.14596109328676443</v>
      </c>
      <c r="G9" s="3">
        <f>'Weekly MF &amp; ETF Public Report'!R12</f>
        <v>3684</v>
      </c>
      <c r="H9" s="14" cm="1">
        <f t="array" ref="H9">_xlfn.IFS(AND(G8&lt;G9,G9&lt;0),(G9-G8)/-G8,AND(G9&gt;G8,G9&gt;0,G8&lt;0),(G9-G8)/-G8,AND(G8&gt;G9,G9&gt;0),G9/G8-1,AND(G9&gt;G8,G8&gt;0),G9/G8-1,AND(G9&lt;G8,G9&lt;0,G8&gt;0),G9/G8-1, AND(G9&lt;G8,G8&lt;0,G9&lt;0),(G9-G8)/-G8)</f>
        <v>-0.57897142857142858</v>
      </c>
    </row>
    <row r="10" spans="1:10" x14ac:dyDescent="0.2">
      <c r="A10" s="2">
        <v>44104</v>
      </c>
      <c r="B10" s="2" t="str">
        <f>'Weekly MF &amp; ETF Public Report'!A13</f>
        <v xml:space="preserve">09/30/2020 </v>
      </c>
      <c r="C10" s="3">
        <f>'Weekly MF &amp; ETF Public Report'!D13</f>
        <v>-51358</v>
      </c>
      <c r="D10" s="14" cm="1">
        <f t="array" ref="D10">_xlfn.IFS(AND(C9&lt;C10,C10&lt;0),(C10-C9)/-C9,AND(C10&gt;C9,C10&gt;0,C9&lt;0),(C10-C9)/-C9,AND(C9&gt;C10,C10&gt;0),C10/C9-1,AND(C10&gt;C9,C9&gt;0),C10/C9-1,AND(C10&lt;C9,C10&lt;0,C9&gt;0),C10/C9-1, AND(C10&lt;C9,C9&lt;0,C10&lt;0),(C10-C9)/-C9)</f>
        <v>9.033263665025329E-2</v>
      </c>
      <c r="E10" s="3">
        <f>'Weekly MF &amp; ETF Public Report'!L13</f>
        <v>51001</v>
      </c>
      <c r="F10" s="14" cm="1">
        <f t="array" ref="F10">_xlfn.IFS(AND(E9&lt;E10,E10&lt;0),(E10-E9)/-E9,AND(E10&gt;E9,E10&gt;0,E9&lt;0),(E10-E9)/-E9,AND(E9&gt;E10,E10&gt;0),E10/E9-1,AND(E10&gt;E9,E9&gt;0),E10/E9-1,AND(E10&lt;E9,E10&lt;0,E9&gt;0),E10/E9-1, AND(E10&lt;E9,E9&lt;0,E10&lt;0),(E10-E9)/-E9)</f>
        <v>-0.3936825336440154</v>
      </c>
      <c r="G10" s="3">
        <f>'Weekly MF &amp; ETF Public Report'!R13</f>
        <v>1533</v>
      </c>
      <c r="H10" s="14" cm="1">
        <f t="array" ref="H10">_xlfn.IFS(AND(G9&lt;G10,G10&lt;0),(G10-G9)/-G9,AND(G10&gt;G9,G10&gt;0,G9&lt;0),(G10-G9)/-G9,AND(G9&gt;G10,G10&gt;0),G10/G9-1,AND(G10&gt;G9,G9&gt;0),G10/G9-1,AND(G10&lt;G9,G10&lt;0,G9&gt;0),G10/G9-1, AND(G10&lt;G9,G9&lt;0,G10&lt;0),(G10-G9)/-G9)</f>
        <v>-0.58387622149837126</v>
      </c>
    </row>
    <row r="11" spans="1:10" x14ac:dyDescent="0.2">
      <c r="A11" s="2">
        <v>44135</v>
      </c>
      <c r="B11" s="2" t="str">
        <f>'Weekly MF &amp; ETF Public Report'!A14</f>
        <v xml:space="preserve">10/31/2020 </v>
      </c>
      <c r="C11" s="3">
        <f>'Weekly MF &amp; ETF Public Report'!D14</f>
        <v>-73655</v>
      </c>
      <c r="D11" s="14" cm="1">
        <f t="array" ref="D11">_xlfn.IFS(AND(C10&lt;C11,C11&lt;0),(C11-C10)/-C10,AND(C11&gt;C10,C11&gt;0,C10&lt;0),(C11-C10)/-C10,AND(C10&gt;C11,C11&gt;0),C11/C10-1,AND(C11&gt;C10,C10&gt;0),C11/C10-1,AND(C11&lt;C10,C11&lt;0,C10&gt;0),C11/C10-1, AND(C11&lt;C10,C10&lt;0,C11&lt;0),(C11-C10)/-C10)</f>
        <v>-0.43414852603294518</v>
      </c>
      <c r="E11" s="3">
        <f>'Weekly MF &amp; ETF Public Report'!L14</f>
        <v>63924</v>
      </c>
      <c r="F11" s="14" cm="1">
        <f t="array" ref="F11">_xlfn.IFS(AND(E10&lt;E11,E11&lt;0),(E11-E10)/-E10,AND(E11&gt;E10,E11&gt;0,E10&lt;0),(E11-E10)/-E10,AND(E10&gt;E11,E11&gt;0),E11/E10-1,AND(E11&gt;E10,E10&gt;0),E11/E10-1,AND(E11&lt;E10,E11&lt;0,E10&gt;0),E11/E10-1, AND(E11&lt;E10,E10&lt;0,E11&lt;0),(E11-E10)/-E10)</f>
        <v>0.25338718848650021</v>
      </c>
      <c r="G11" s="3">
        <f>'Weekly MF &amp; ETF Public Report'!R14</f>
        <v>-385</v>
      </c>
      <c r="H11" s="14" cm="1">
        <f t="array" ref="H11">_xlfn.IFS(AND(G10&lt;G11,G11&lt;0),(G11-G10)/-G10,AND(G11&gt;G10,G11&gt;0,G10&lt;0),(G11-G10)/-G10,AND(G10&gt;G11,G11&gt;0),G11/G10-1,AND(G11&gt;G10,G10&gt;0),G11/G10-1,AND(G11&lt;G10,G11&lt;0,G10&gt;0),G11/G10-1, AND(G11&lt;G10,G10&lt;0,G11&lt;0),(G11-G10)/-G10)</f>
        <v>-1.2511415525114156</v>
      </c>
    </row>
    <row r="12" spans="1:10" x14ac:dyDescent="0.2">
      <c r="A12" s="2">
        <v>44165</v>
      </c>
      <c r="B12" s="2" t="str">
        <f>'Weekly MF &amp; ETF Public Report'!A15</f>
        <v xml:space="preserve">11/30/2020 </v>
      </c>
      <c r="C12" s="3">
        <f>'Weekly MF &amp; ETF Public Report'!D15</f>
        <v>43365</v>
      </c>
      <c r="D12" s="14" cm="1">
        <f t="array" ref="D12">_xlfn.IFS(AND(C11&lt;C12,C12&lt;0),(C12-C11)/-C11,AND(C12&gt;C11,C12&gt;0,C11&lt;0),(C12-C11)/-C11,AND(C11&gt;C12,C12&gt;0),C12/C11-1,AND(C12&gt;C11,C11&gt;0),C12/C11-1,AND(C12&lt;C11,C12&lt;0,C11&gt;0),C12/C11-1, AND(C12&lt;C11,C11&lt;0,C12&lt;0),(C12-C11)/-C11)</f>
        <v>1.5887584006516868</v>
      </c>
      <c r="E12" s="3">
        <f>'Weekly MF &amp; ETF Public Report'!L15</f>
        <v>58856</v>
      </c>
      <c r="F12" s="14" cm="1">
        <f t="array" ref="F12">_xlfn.IFS(AND(E11&lt;E12,E12&lt;0),(E12-E11)/-E11,AND(E12&gt;E11,E12&gt;0,E11&lt;0),(E12-E11)/-E11,AND(E11&gt;E12,E12&gt;0),E12/E11-1,AND(E12&gt;E11,E11&gt;0),E12/E11-1,AND(E12&lt;E11,E12&lt;0,E11&gt;0),E12/E11-1, AND(E12&lt;E11,E11&lt;0,E12&lt;0),(E12-E11)/-E11)</f>
        <v>-7.928164695576001E-2</v>
      </c>
      <c r="G12" s="3">
        <f>'Weekly MF &amp; ETF Public Report'!R15</f>
        <v>-4660</v>
      </c>
      <c r="H12" s="14" cm="1">
        <f t="array" ref="H12">_xlfn.IFS(AND(G11&lt;G12,G12&lt;0),(G12-G11)/-G11,AND(G12&gt;G11,G12&gt;0,G11&lt;0),(G12-G11)/-G11,AND(G11&gt;G12,G12&gt;0),G12/G11-1,AND(G12&gt;G11,G11&gt;0),G12/G11-1,AND(G12&lt;G11,G12&lt;0,G11&gt;0),G12/G11-1, AND(G12&lt;G11,G11&lt;0,G12&lt;0),(G12-G11)/-G11)</f>
        <v>-11.103896103896103</v>
      </c>
    </row>
    <row r="13" spans="1:10" x14ac:dyDescent="0.2">
      <c r="A13" s="2">
        <v>44196</v>
      </c>
      <c r="B13" s="2" t="str">
        <f>'Weekly MF &amp; ETF Public Report'!A16</f>
        <v xml:space="preserve">12/31/2020 </v>
      </c>
      <c r="C13" s="3">
        <f>'Weekly MF &amp; ETF Public Report'!D16</f>
        <v>-32739</v>
      </c>
      <c r="D13" s="14" cm="1">
        <f t="array" ref="D13">_xlfn.IFS(AND(C12&lt;C13,C13&lt;0),(C13-C12)/-C12,AND(C13&gt;C12,C13&gt;0,C12&lt;0),(C13-C12)/-C12,AND(C12&gt;C13,C13&gt;0),C13/C12-1,AND(C13&gt;C12,C12&gt;0),C13/C12-1,AND(C13&lt;C12,C13&lt;0,C12&gt;0),C13/C12-1, AND(C13&lt;C12,C12&lt;0,C13&lt;0),(C13-C12)/-C12)</f>
        <v>-1.7549636803874091</v>
      </c>
      <c r="E13" s="3">
        <f>'Weekly MF &amp; ETF Public Report'!L16</f>
        <v>76188</v>
      </c>
      <c r="F13" s="14" cm="1">
        <f t="array" ref="F13">_xlfn.IFS(AND(E12&lt;E13,E13&lt;0),(E13-E12)/-E12,AND(E13&gt;E12,E13&gt;0,E12&lt;0),(E13-E12)/-E12,AND(E12&gt;E13,E13&gt;0),E13/E12-1,AND(E13&gt;E12,E12&gt;0),E13/E12-1,AND(E13&lt;E12,E13&lt;0,E12&gt;0),E13/E12-1, AND(E13&lt;E12,E12&lt;0,E13&lt;0),(E13-E12)/-E12)</f>
        <v>0.29448144624167449</v>
      </c>
      <c r="G13" s="3">
        <f>'Weekly MF &amp; ETF Public Report'!R16</f>
        <v>-496</v>
      </c>
      <c r="H13" s="14" cm="1">
        <f t="array" ref="H13">_xlfn.IFS(AND(G12&lt;G13,G13&lt;0),(G13-G12)/-G12,AND(G13&gt;G12,G13&gt;0,G12&lt;0),(G13-G12)/-G12,AND(G12&gt;G13,G13&gt;0),G13/G12-1,AND(G13&gt;G12,G12&gt;0),G13/G12-1,AND(G13&lt;G12,G13&lt;0,G12&gt;0),G13/G12-1, AND(G13&lt;G12,G12&lt;0,G13&lt;0),(G13-G12)/-G12)</f>
        <v>0.89356223175965666</v>
      </c>
    </row>
    <row r="14" spans="1:10" x14ac:dyDescent="0.2">
      <c r="A14" s="2">
        <v>44227</v>
      </c>
      <c r="B14" s="2" t="str">
        <f>'Weekly MF &amp; ETF Public Report'!A17</f>
        <v xml:space="preserve">01/31/2021 </v>
      </c>
      <c r="C14" s="3">
        <f>'Weekly MF &amp; ETF Public Report'!D17</f>
        <v>-30599</v>
      </c>
      <c r="D14" s="14" cm="1">
        <f t="array" ref="D14">_xlfn.IFS(AND(C13&lt;C14,C14&lt;0),(C14-C13)/-C13,AND(C14&gt;C13,C14&gt;0,C13&lt;0),(C14-C13)/-C13,AND(C13&gt;C14,C14&gt;0),C14/C13-1,AND(C14&gt;C13,C13&gt;0),C14/C13-1,AND(C14&lt;C13,C14&lt;0,C13&gt;0),C14/C13-1, AND(C14&lt;C13,C13&lt;0,C14&lt;0),(C14-C13)/-C13)</f>
        <v>6.5365466263477806E-2</v>
      </c>
      <c r="E14" s="3">
        <f>'Weekly MF &amp; ETF Public Report'!L17</f>
        <v>93778</v>
      </c>
      <c r="F14" s="14" cm="1">
        <f t="array" ref="F14">_xlfn.IFS(AND(E13&lt;E14,E14&lt;0),(E14-E13)/-E13,AND(E14&gt;E13,E14&gt;0,E13&lt;0),(E14-E13)/-E13,AND(E13&gt;E14,E14&gt;0),E14/E13-1,AND(E14&gt;E13,E13&gt;0),E14/E13-1,AND(E14&lt;E13,E14&lt;0,E13&gt;0),E14/E13-1, AND(E14&lt;E13,E13&lt;0,E14&lt;0),(E14-E13)/-E13)</f>
        <v>0.23087625347823804</v>
      </c>
      <c r="G14" s="3">
        <f>'Weekly MF &amp; ETF Public Report'!R17</f>
        <v>1646</v>
      </c>
      <c r="H14" s="14" cm="1">
        <f t="array" ref="H14">_xlfn.IFS(AND(G13&lt;G14,G14&lt;0),(G14-G13)/-G13,AND(G14&gt;G13,G14&gt;0,G13&lt;0),(G14-G13)/-G13,AND(G13&gt;G14,G14&gt;0),G14/G13-1,AND(G14&gt;G13,G13&gt;0),G14/G13-1,AND(G14&lt;G13,G14&lt;0,G13&gt;0),G14/G13-1, AND(G14&lt;G13,G13&lt;0,G14&lt;0),(G14-G13)/-G13)</f>
        <v>4.318548387096774</v>
      </c>
    </row>
    <row r="15" spans="1:10" x14ac:dyDescent="0.2">
      <c r="A15" s="2">
        <v>44255</v>
      </c>
      <c r="B15" s="2" t="str">
        <f>'Weekly MF &amp; ETF Public Report'!A18</f>
        <v xml:space="preserve">02/28/2021 </v>
      </c>
      <c r="C15" s="3">
        <f>'Weekly MF &amp; ETF Public Report'!D18</f>
        <v>52036</v>
      </c>
      <c r="D15" s="14" cm="1">
        <f t="array" ref="D15">_xlfn.IFS(AND(C14&lt;C15,C15&lt;0),(C15-C14)/-C14,AND(C15&gt;C14,C15&gt;0,C14&lt;0),(C15-C14)/-C14,AND(C14&gt;C15,C15&gt;0),C15/C14-1,AND(C15&gt;C14,C14&gt;0),C15/C14-1,AND(C15&lt;C14,C15&lt;0,C14&gt;0),C15/C14-1, AND(C15&lt;C14,C14&lt;0,C15&lt;0),(C15-C14)/-C14)</f>
        <v>2.700578450276153</v>
      </c>
      <c r="E15" s="3">
        <f>'Weekly MF &amp; ETF Public Report'!L18</f>
        <v>71788</v>
      </c>
      <c r="F15" s="14" cm="1">
        <f t="array" ref="F15">_xlfn.IFS(AND(E14&lt;E15,E15&lt;0),(E15-E14)/-E14,AND(E15&gt;E14,E15&gt;0,E14&lt;0),(E15-E14)/-E14,AND(E14&gt;E15,E15&gt;0),E15/E14-1,AND(E15&gt;E14,E14&gt;0),E15/E14-1,AND(E15&lt;E14,E15&lt;0,E14&gt;0),E15/E14-1, AND(E15&lt;E14,E14&lt;0,E15&lt;0),(E15-E14)/-E14)</f>
        <v>-0.23448996566358848</v>
      </c>
      <c r="G15" s="3">
        <f>'Weekly MF &amp; ETF Public Report'!R18</f>
        <v>-2058</v>
      </c>
      <c r="H15" s="14" cm="1">
        <f t="array" ref="H15">_xlfn.IFS(AND(G14&lt;G15,G15&lt;0),(G15-G14)/-G14,AND(G15&gt;G14,G15&gt;0,G14&lt;0),(G15-G14)/-G14,AND(G14&gt;G15,G15&gt;0),G15/G14-1,AND(G15&gt;G14,G14&gt;0),G15/G14-1,AND(G15&lt;G14,G15&lt;0,G14&gt;0),G15/G14-1, AND(G15&lt;G14,G14&lt;0,G15&lt;0),(G15-G14)/-G14)</f>
        <v>-2.2503037667071686</v>
      </c>
    </row>
    <row r="16" spans="1:10" x14ac:dyDescent="0.2">
      <c r="A16" s="2">
        <v>44286</v>
      </c>
      <c r="B16" s="2" t="str">
        <f>'Weekly MF &amp; ETF Public Report'!A19</f>
        <v xml:space="preserve">03/31/2021 </v>
      </c>
      <c r="C16" s="3">
        <f>'Weekly MF &amp; ETF Public Report'!D19</f>
        <v>74526</v>
      </c>
      <c r="D16" s="14" cm="1">
        <f t="array" ref="D16">_xlfn.IFS(AND(C15&lt;C16,C16&lt;0),(C16-C15)/-C15,AND(C16&gt;C15,C16&gt;0,C15&lt;0),(C16-C15)/-C15,AND(C15&gt;C16,C16&gt;0),C16/C15-1,AND(C16&gt;C15,C15&gt;0),C16/C15-1,AND(C16&lt;C15,C16&lt;0,C15&gt;0),C16/C15-1, AND(C16&lt;C15,C15&lt;0,C16&lt;0),(C16-C15)/-C15)</f>
        <v>0.43220078407256524</v>
      </c>
      <c r="E16" s="3">
        <f>'Weekly MF &amp; ETF Public Report'!L19</f>
        <v>51294</v>
      </c>
      <c r="F16" s="14" cm="1">
        <f t="array" ref="F16">_xlfn.IFS(AND(E15&lt;E16,E16&lt;0),(E16-E15)/-E15,AND(E16&gt;E15,E16&gt;0,E15&lt;0),(E16-E15)/-E15,AND(E15&gt;E16,E16&gt;0),E16/E15-1,AND(E16&gt;E15,E15&gt;0),E16/E15-1,AND(E16&lt;E15,E16&lt;0,E15&gt;0),E16/E15-1, AND(E16&lt;E15,E15&lt;0,E16&lt;0),(E16-E15)/-E15)</f>
        <v>-0.28547946732044349</v>
      </c>
      <c r="G16" s="3">
        <f>'Weekly MF &amp; ETF Public Report'!R19</f>
        <v>-4479</v>
      </c>
      <c r="H16" s="14" cm="1">
        <f t="array" ref="H16">_xlfn.IFS(AND(G15&lt;G16,G16&lt;0),(G16-G15)/-G15,AND(G16&gt;G15,G16&gt;0,G15&lt;0),(G16-G15)/-G15,AND(G15&gt;G16,G16&gt;0),G16/G15-1,AND(G16&gt;G15,G15&gt;0),G16/G15-1,AND(G16&lt;G15,G16&lt;0,G15&gt;0),G16/G15-1, AND(G16&lt;G15,G15&lt;0,G16&lt;0),(G16-G15)/-G15)</f>
        <v>-1.1763848396501457</v>
      </c>
    </row>
    <row r="17" spans="1:8" x14ac:dyDescent="0.2">
      <c r="A17" s="2">
        <v>44316</v>
      </c>
      <c r="B17" s="2" t="str">
        <f>'Weekly MF &amp; ETF Public Report'!A20</f>
        <v xml:space="preserve">04/30/2021 </v>
      </c>
      <c r="C17" s="3">
        <f>'Weekly MF &amp; ETF Public Report'!D20</f>
        <v>18735</v>
      </c>
      <c r="D17" s="14" cm="1">
        <f t="array" ref="D17">_xlfn.IFS(AND(C16&lt;C17,C17&lt;0),(C17-C16)/-C16,AND(C17&gt;C16,C17&gt;0,C16&lt;0),(C17-C16)/-C16,AND(C16&gt;C17,C17&gt;0),C17/C16-1,AND(C17&gt;C16,C16&gt;0),C17/C16-1,AND(C17&lt;C16,C17&lt;0,C16&gt;0),C17/C16-1, AND(C17&lt;C16,C16&lt;0,C17&lt;0),(C17-C16)/-C16)</f>
        <v>-0.74861122292891069</v>
      </c>
      <c r="E17" s="3">
        <f>'Weekly MF &amp; ETF Public Report'!L20</f>
        <v>79732</v>
      </c>
      <c r="F17" s="14" cm="1">
        <f t="array" ref="F17">_xlfn.IFS(AND(E16&lt;E17,E17&lt;0),(E17-E16)/-E16,AND(E17&gt;E16,E17&gt;0,E16&lt;0),(E17-E16)/-E16,AND(E16&gt;E17,E17&gt;0),E17/E16-1,AND(E17&gt;E16,E16&gt;0),E17/E16-1,AND(E17&lt;E16,E17&lt;0,E16&gt;0),E17/E16-1, AND(E17&lt;E16,E16&lt;0,E17&lt;0),(E17-E16)/-E16)</f>
        <v>0.55441182204546346</v>
      </c>
      <c r="G17" s="3">
        <f>'Weekly MF &amp; ETF Public Report'!R20</f>
        <v>-1008</v>
      </c>
      <c r="H17" s="14" cm="1">
        <f t="array" ref="H17">_xlfn.IFS(AND(G16&lt;G17,G17&lt;0),(G17-G16)/-G16,AND(G17&gt;G16,G17&gt;0,G16&lt;0),(G17-G16)/-G16,AND(G16&gt;G17,G17&gt;0),G17/G16-1,AND(G17&gt;G16,G16&gt;0),G17/G16-1,AND(G17&lt;G16,G17&lt;0,G16&gt;0),G17/G16-1, AND(G17&lt;G16,G16&lt;0,G17&lt;0),(G17-G16)/-G16)</f>
        <v>0.77494976557267248</v>
      </c>
    </row>
    <row r="18" spans="1:8" x14ac:dyDescent="0.2">
      <c r="A18" s="2">
        <v>44347</v>
      </c>
      <c r="B18" s="2" t="str">
        <f>'Weekly MF &amp; ETF Public Report'!A21</f>
        <v xml:space="preserve">05/31/2021 </v>
      </c>
      <c r="C18" s="3">
        <f>'Weekly MF &amp; ETF Public Report'!D21</f>
        <v>29487</v>
      </c>
      <c r="D18" s="14" cm="1">
        <f t="array" ref="D18">_xlfn.IFS(AND(C17&lt;C18,C18&lt;0),(C18-C17)/-C17,AND(C18&gt;C17,C18&gt;0,C17&lt;0),(C18-C17)/-C17,AND(C17&gt;C18,C18&gt;0),C18/C17-1,AND(C18&gt;C17,C17&gt;0),C18/C17-1,AND(C18&lt;C17,C18&lt;0,C17&gt;0),C18/C17-1, AND(C18&lt;C17,C17&lt;0,C18&lt;0),(C18-C17)/-C17)</f>
        <v>0.57389911929543636</v>
      </c>
      <c r="E18" s="3">
        <f>'Weekly MF &amp; ETF Public Report'!L21</f>
        <v>39541</v>
      </c>
      <c r="F18" s="14" cm="1">
        <f t="array" ref="F18">_xlfn.IFS(AND(E17&lt;E18,E18&lt;0),(E18-E17)/-E17,AND(E18&gt;E17,E18&gt;0,E17&lt;0),(E18-E17)/-E17,AND(E17&gt;E18,E18&gt;0),E18/E17-1,AND(E18&gt;E17,E17&gt;0),E18/E17-1,AND(E18&lt;E17,E18&lt;0,E17&gt;0),E18/E17-1, AND(E18&lt;E17,E17&lt;0,E18&lt;0),(E18-E17)/-E17)</f>
        <v>-0.50407615511965087</v>
      </c>
      <c r="G18" s="3">
        <f>'Weekly MF &amp; ETF Public Report'!R21</f>
        <v>5647</v>
      </c>
      <c r="H18" s="14" cm="1">
        <f t="array" ref="H18">_xlfn.IFS(AND(G17&lt;G18,G18&lt;0),(G18-G17)/-G17,AND(G18&gt;G17,G18&gt;0,G17&lt;0),(G18-G17)/-G17,AND(G17&gt;G18,G18&gt;0),G18/G17-1,AND(G18&gt;G17,G17&gt;0),G18/G17-1,AND(G18&lt;G17,G18&lt;0,G17&gt;0),G18/G17-1, AND(G18&lt;G17,G17&lt;0,G18&lt;0),(G18-G17)/-G17)</f>
        <v>6.6021825396825395</v>
      </c>
    </row>
    <row r="19" spans="1:8" x14ac:dyDescent="0.2">
      <c r="A19" s="2">
        <v>44377</v>
      </c>
      <c r="B19" s="2" t="str">
        <f>'Weekly MF &amp; ETF Public Report'!A22</f>
        <v xml:space="preserve">06/30/2021 </v>
      </c>
      <c r="C19" s="3">
        <f>'Weekly MF &amp; ETF Public Report'!D22</f>
        <v>13295</v>
      </c>
      <c r="D19" s="14" cm="1">
        <f t="array" ref="D19">_xlfn.IFS(AND(C18&lt;C19,C19&lt;0),(C19-C18)/-C18,AND(C19&gt;C18,C19&gt;0,C18&lt;0),(C19-C18)/-C18,AND(C18&gt;C19,C19&gt;0),C19/C18-1,AND(C19&gt;C18,C18&gt;0),C19/C18-1,AND(C19&lt;C18,C19&lt;0,C18&gt;0),C19/C18-1, AND(C19&lt;C18,C18&lt;0,C19&lt;0),(C19-C18)/-C18)</f>
        <v>-0.54912334248991079</v>
      </c>
      <c r="E19" s="3">
        <f>'Weekly MF &amp; ETF Public Report'!L22</f>
        <v>56807</v>
      </c>
      <c r="F19" s="14" cm="1">
        <f t="array" ref="F19">_xlfn.IFS(AND(E18&lt;E19,E19&lt;0),(E19-E18)/-E18,AND(E19&gt;E18,E19&gt;0,E18&lt;0),(E19-E18)/-E18,AND(E18&gt;E19,E19&gt;0),E19/E18-1,AND(E19&gt;E18,E18&gt;0),E19/E18-1,AND(E19&lt;E18,E19&lt;0,E18&gt;0),E19/E18-1, AND(E19&lt;E18,E18&lt;0,E19&lt;0),(E19-E18)/-E18)</f>
        <v>0.43666068131812552</v>
      </c>
      <c r="G19" s="3">
        <f>'Weekly MF &amp; ETF Public Report'!R22</f>
        <v>457</v>
      </c>
      <c r="H19" s="14" cm="1">
        <f t="array" ref="H19">_xlfn.IFS(AND(G18&lt;G19,G19&lt;0),(G19-G18)/-G18,AND(G19&gt;G18,G19&gt;0,G18&lt;0),(G19-G18)/-G18,AND(G18&gt;G19,G19&gt;0),G19/G18-1,AND(G19&gt;G18,G18&gt;0),G19/G18-1,AND(G19&lt;G18,G19&lt;0,G18&gt;0),G19/G18-1, AND(G19&lt;G18,G18&lt;0,G19&lt;0),(G19-G18)/-G18)</f>
        <v>-0.91907207366743404</v>
      </c>
    </row>
    <row r="20" spans="1:8" x14ac:dyDescent="0.2">
      <c r="A20" s="2">
        <v>44408</v>
      </c>
      <c r="B20" s="2" t="str">
        <f>'Weekly MF &amp; ETF Public Report'!A23</f>
        <v xml:space="preserve">07/31/2021 </v>
      </c>
      <c r="C20" s="3">
        <f>'Weekly MF &amp; ETF Public Report'!D23</f>
        <v>19617</v>
      </c>
      <c r="D20" s="14" cm="1">
        <f t="array" ref="D20">_xlfn.IFS(AND(C19&lt;C20,C20&lt;0),(C20-C19)/-C19,AND(C20&gt;C19,C20&gt;0,C19&lt;0),(C20-C19)/-C19,AND(C19&gt;C20,C20&gt;0),C20/C19-1,AND(C20&gt;C19,C19&gt;0),C20/C19-1,AND(C20&lt;C19,C20&lt;0,C19&gt;0),C20/C19-1, AND(C20&lt;C19,C19&lt;0,C20&lt;0),(C20-C19)/-C19)</f>
        <v>0.47551711169612632</v>
      </c>
      <c r="E20" s="3">
        <f>'Weekly MF &amp; ETF Public Report'!L23</f>
        <v>32389</v>
      </c>
      <c r="F20" s="14" cm="1">
        <f t="array" ref="F20">_xlfn.IFS(AND(E19&lt;E20,E20&lt;0),(E20-E19)/-E19,AND(E20&gt;E19,E20&gt;0,E19&lt;0),(E20-E19)/-E19,AND(E19&gt;E20,E20&gt;0),E20/E19-1,AND(E20&gt;E19,E19&gt;0),E20/E19-1,AND(E20&lt;E19,E20&lt;0,E19&gt;0),E20/E19-1, AND(E20&lt;E19,E19&lt;0,E20&lt;0),(E20-E19)/-E19)</f>
        <v>-0.42984139278610034</v>
      </c>
      <c r="G20" s="3">
        <f>'Weekly MF &amp; ETF Public Report'!R23</f>
        <v>-1741</v>
      </c>
      <c r="H20" s="14" cm="1">
        <f t="array" ref="H20">_xlfn.IFS(AND(G19&lt;G20,G20&lt;0),(G20-G19)/-G19,AND(G20&gt;G19,G20&gt;0,G19&lt;0),(G20-G19)/-G19,AND(G19&gt;G20,G20&gt;0),G20/G19-1,AND(G20&gt;G19,G19&gt;0),G20/G19-1,AND(G20&lt;G19,G20&lt;0,G19&gt;0),G20/G19-1, AND(G20&lt;G19,G19&lt;0,G20&lt;0),(G20-G19)/-G19)</f>
        <v>-4.8096280087527354</v>
      </c>
    </row>
    <row r="21" spans="1:8" x14ac:dyDescent="0.2">
      <c r="A21" s="2">
        <v>44439</v>
      </c>
      <c r="B21" s="2" t="str">
        <f>'Weekly MF &amp; ETF Public Report'!A24</f>
        <v xml:space="preserve">08/31/2021 </v>
      </c>
      <c r="C21" s="3">
        <f>'Weekly MF &amp; ETF Public Report'!D24</f>
        <v>28167</v>
      </c>
      <c r="D21" s="14" cm="1">
        <f t="array" ref="D21">_xlfn.IFS(AND(C20&lt;C21,C21&lt;0),(C21-C20)/-C20,AND(C21&gt;C20,C21&gt;0,C20&lt;0),(C21-C20)/-C20,AND(C20&gt;C21,C21&gt;0),C21/C20-1,AND(C21&gt;C20,C20&gt;0),C21/C20-1,AND(C21&lt;C20,C21&lt;0,C20&gt;0),C21/C20-1, AND(C21&lt;C20,C20&lt;0,C21&lt;0),(C21-C20)/-C20)</f>
        <v>0.43584645970331848</v>
      </c>
      <c r="E21" s="3">
        <f>'Weekly MF &amp; ETF Public Report'!L24</f>
        <v>52884</v>
      </c>
      <c r="F21" s="14" cm="1">
        <f t="array" ref="F21">_xlfn.IFS(AND(E20&lt;E21,E21&lt;0),(E21-E20)/-E20,AND(E21&gt;E20,E21&gt;0,E20&lt;0),(E21-E20)/-E20,AND(E20&gt;E21,E21&gt;0),E21/E20-1,AND(E21&gt;E20,E20&gt;0),E21/E20-1,AND(E21&lt;E20,E21&lt;0,E20&gt;0),E21/E20-1, AND(E21&lt;E20,E20&lt;0,E21&lt;0),(E21-E20)/-E20)</f>
        <v>0.63277655994319049</v>
      </c>
      <c r="G21" s="3">
        <f>'Weekly MF &amp; ETF Public Report'!R24</f>
        <v>-1662</v>
      </c>
      <c r="H21" s="14" cm="1">
        <f t="array" ref="H21">_xlfn.IFS(AND(G20&lt;G21,G21&lt;0),(G21-G20)/-G20,AND(G21&gt;G20,G21&gt;0,G20&lt;0),(G21-G20)/-G20,AND(G20&gt;G21,G21&gt;0),G21/G20-1,AND(G21&gt;G20,G20&gt;0),G21/G20-1,AND(G21&lt;G20,G21&lt;0,G20&gt;0),G21/G20-1, AND(G21&lt;G20,G20&lt;0,G21&lt;0),(G21-G20)/-G20)</f>
        <v>4.5376220562894885E-2</v>
      </c>
    </row>
    <row r="22" spans="1:8" x14ac:dyDescent="0.2">
      <c r="A22" s="2">
        <v>44469</v>
      </c>
      <c r="B22" s="2" t="str">
        <f>'Weekly MF &amp; ETF Public Report'!A25</f>
        <v xml:space="preserve">09/30/2021 </v>
      </c>
      <c r="C22" s="3">
        <f>'Weekly MF &amp; ETF Public Report'!D25</f>
        <v>8506</v>
      </c>
      <c r="D22" s="14" cm="1">
        <f t="array" ref="D22">_xlfn.IFS(AND(C21&lt;C22,C22&lt;0),(C22-C21)/-C21,AND(C22&gt;C21,C22&gt;0,C21&lt;0),(C22-C21)/-C21,AND(C21&gt;C22,C22&gt;0),C22/C21-1,AND(C22&gt;C21,C21&gt;0),C22/C21-1,AND(C22&lt;C21,C22&lt;0,C21&gt;0),C22/C21-1, AND(C22&lt;C21,C21&lt;0,C22&lt;0),(C22-C21)/-C21)</f>
        <v>-0.69801540810167928</v>
      </c>
      <c r="E22" s="3">
        <f>'Weekly MF &amp; ETF Public Report'!L25</f>
        <v>42157</v>
      </c>
      <c r="F22" s="14" cm="1">
        <f t="array" ref="F22">_xlfn.IFS(AND(E21&lt;E22,E22&lt;0),(E22-E21)/-E21,AND(E22&gt;E21,E22&gt;0,E21&lt;0),(E22-E21)/-E21,AND(E21&gt;E22,E22&gt;0),E22/E21-1,AND(E22&gt;E21,E21&gt;0),E22/E21-1,AND(E22&lt;E21,E22&lt;0,E21&gt;0),E22/E21-1, AND(E22&lt;E21,E21&lt;0,E22&lt;0),(E22-E21)/-E21)</f>
        <v>-0.20284017850389535</v>
      </c>
      <c r="G22" s="3">
        <f>'Weekly MF &amp; ETF Public Report'!R25</f>
        <v>-1011</v>
      </c>
      <c r="H22" s="14" cm="1">
        <f t="array" ref="H22">_xlfn.IFS(AND(G21&lt;G22,G22&lt;0),(G22-G21)/-G21,AND(G22&gt;G21,G22&gt;0,G21&lt;0),(G22-G21)/-G21,AND(G21&gt;G22,G22&gt;0),G22/G21-1,AND(G22&gt;G21,G21&gt;0),G22/G21-1,AND(G22&lt;G21,G22&lt;0,G21&gt;0),G22/G21-1, AND(G22&lt;G21,G21&lt;0,G22&lt;0),(G22-G21)/-G21)</f>
        <v>0.39169675090252709</v>
      </c>
    </row>
    <row r="23" spans="1:8" x14ac:dyDescent="0.2">
      <c r="A23" s="2">
        <v>44500</v>
      </c>
      <c r="B23" s="2" t="str">
        <f>'Weekly MF &amp; ETF Public Report'!A26</f>
        <v xml:space="preserve">10/31/2021 </v>
      </c>
      <c r="C23" s="3">
        <f>'Weekly MF &amp; ETF Public Report'!D26</f>
        <v>40911</v>
      </c>
      <c r="D23" s="14" cm="1">
        <f t="array" ref="D23">_xlfn.IFS(AND(C22&lt;C23,C23&lt;0),(C23-C22)/-C22,AND(C23&gt;C22,C23&gt;0,C22&lt;0),(C23-C22)/-C22,AND(C22&gt;C23,C23&gt;0),C23/C22-1,AND(C23&gt;C22,C22&gt;0),C23/C22-1,AND(C23&lt;C22,C23&lt;0,C22&gt;0),C23/C22-1, AND(C23&lt;C22,C22&lt;0,C23&lt;0),(C23-C22)/-C22)</f>
        <v>3.8096637667528803</v>
      </c>
      <c r="E23" s="3">
        <f>'Weekly MF &amp; ETF Public Report'!L26</f>
        <v>29678</v>
      </c>
      <c r="F23" s="14" cm="1">
        <f t="array" ref="F23">_xlfn.IFS(AND(E22&lt;E23,E23&lt;0),(E23-E22)/-E22,AND(E23&gt;E22,E23&gt;0,E22&lt;0),(E23-E22)/-E22,AND(E22&gt;E23,E23&gt;0),E23/E22-1,AND(E23&gt;E22,E22&gt;0),E23/E22-1,AND(E23&lt;E22,E23&lt;0,E22&gt;0),E23/E22-1, AND(E23&lt;E22,E22&lt;0,E23&lt;0),(E23-E22)/-E22)</f>
        <v>-0.29601252461038496</v>
      </c>
      <c r="G23" s="3">
        <f>'Weekly MF &amp; ETF Public Report'!R26</f>
        <v>879</v>
      </c>
      <c r="H23" s="14" cm="1">
        <f t="array" ref="H23">_xlfn.IFS(AND(G22&lt;G23,G23&lt;0),(G23-G22)/-G22,AND(G23&gt;G22,G23&gt;0,G22&lt;0),(G23-G22)/-G22,AND(G22&gt;G23,G23&gt;0),G23/G22-1,AND(G23&gt;G22,G22&gt;0),G23/G22-1,AND(G23&lt;G22,G23&lt;0,G22&gt;0),G23/G22-1, AND(G23&lt;G22,G22&lt;0,G23&lt;0),(G23-G22)/-G22)</f>
        <v>1.8694362017804154</v>
      </c>
    </row>
    <row r="24" spans="1:8" x14ac:dyDescent="0.2">
      <c r="A24" s="2">
        <v>44530</v>
      </c>
      <c r="B24" s="2" t="str">
        <f>'Weekly MF &amp; ETF Public Report'!A27</f>
        <v xml:space="preserve">11/30/2021 </v>
      </c>
      <c r="C24" s="3">
        <f>'Weekly MF &amp; ETF Public Report'!D27</f>
        <v>19369</v>
      </c>
      <c r="D24" s="14" cm="1">
        <f t="array" ref="D24">_xlfn.IFS(AND(C23&lt;C24,C24&lt;0),(C24-C23)/-C23,AND(C24&gt;C23,C24&gt;0,C23&lt;0),(C24-C23)/-C23,AND(C23&gt;C24,C24&gt;0),C24/C23-1,AND(C24&gt;C23,C23&gt;0),C24/C23-1,AND(C24&lt;C23,C24&lt;0,C23&gt;0),C24/C23-1, AND(C24&lt;C23,C23&lt;0,C24&lt;0),(C24-C23)/-C23)</f>
        <v>-0.52655764953191075</v>
      </c>
      <c r="E24" s="3">
        <f>'Weekly MF &amp; ETF Public Report'!L27</f>
        <v>28970</v>
      </c>
      <c r="F24" s="14" cm="1">
        <f t="array" ref="F24">_xlfn.IFS(AND(E23&lt;E24,E24&lt;0),(E24-E23)/-E23,AND(E24&gt;E23,E24&gt;0,E23&lt;0),(E24-E23)/-E23,AND(E23&gt;E24,E24&gt;0),E24/E23-1,AND(E24&gt;E23,E23&gt;0),E24/E23-1,AND(E24&lt;E23,E24&lt;0,E23&gt;0),E24/E23-1, AND(E24&lt;E23,E23&lt;0,E24&lt;0),(E24-E23)/-E23)</f>
        <v>-2.385605499022847E-2</v>
      </c>
      <c r="G24" s="3">
        <f>'Weekly MF &amp; ETF Public Report'!R27</f>
        <v>1138</v>
      </c>
      <c r="H24" s="14" cm="1">
        <f t="array" ref="H24">_xlfn.IFS(AND(G23&lt;G24,G24&lt;0),(G24-G23)/-G23,AND(G24&gt;G23,G24&gt;0,G23&lt;0),(G24-G23)/-G23,AND(G23&gt;G24,G24&gt;0),G24/G23-1,AND(G24&gt;G23,G23&gt;0),G24/G23-1,AND(G24&lt;G23,G24&lt;0,G23&gt;0),G24/G23-1, AND(G24&lt;G23,G23&lt;0,G24&lt;0),(G24-G23)/-G23)</f>
        <v>0.29465301478953365</v>
      </c>
    </row>
    <row r="25" spans="1:8" x14ac:dyDescent="0.2">
      <c r="A25" s="2">
        <v>44561</v>
      </c>
      <c r="B25" s="2" t="str">
        <f>'Weekly MF &amp; ETF Public Report'!A28</f>
        <v xml:space="preserve">12/31/2021 </v>
      </c>
      <c r="C25" s="3">
        <f>'Weekly MF &amp; ETF Public Report'!D28</f>
        <v>21455</v>
      </c>
      <c r="D25" s="14" cm="1">
        <f t="array" ref="D25">_xlfn.IFS(AND(C24&lt;C25,C25&lt;0),(C25-C24)/-C24,AND(C25&gt;C24,C25&gt;0,C24&lt;0),(C25-C24)/-C24,AND(C24&gt;C25,C25&gt;0),C25/C24-1,AND(C25&gt;C24,C24&gt;0),C25/C24-1,AND(C25&lt;C24,C25&lt;0,C24&gt;0),C25/C24-1, AND(C25&lt;C24,C24&lt;0,C25&lt;0),(C25-C24)/-C24)</f>
        <v>0.10769786772677992</v>
      </c>
      <c r="E25" s="3">
        <f>'Weekly MF &amp; ETF Public Report'!L28</f>
        <v>13082</v>
      </c>
      <c r="F25" s="14" cm="1">
        <f t="array" ref="F25">_xlfn.IFS(AND(E24&lt;E25,E25&lt;0),(E25-E24)/-E24,AND(E25&gt;E24,E25&gt;0,E24&lt;0),(E25-E24)/-E24,AND(E24&gt;E25,E25&gt;0),E25/E24-1,AND(E25&gt;E24,E24&gt;0),E25/E24-1,AND(E25&lt;E24,E25&lt;0,E24&gt;0),E25/E24-1, AND(E25&lt;E24,E24&lt;0,E25&lt;0),(E25-E24)/-E24)</f>
        <v>-0.54842940973420773</v>
      </c>
      <c r="G25" s="3">
        <f>'Weekly MF &amp; ETF Public Report'!R28</f>
        <v>-2056</v>
      </c>
      <c r="H25" s="14" cm="1">
        <f t="array" ref="H25">_xlfn.IFS(AND(G24&lt;G25,G25&lt;0),(G25-G24)/-G24,AND(G25&gt;G24,G25&gt;0,G24&lt;0),(G25-G24)/-G24,AND(G24&gt;G25,G25&gt;0),G25/G24-1,AND(G25&gt;G24,G24&gt;0),G25/G24-1,AND(G25&lt;G24,G25&lt;0,G24&gt;0),G25/G24-1, AND(G25&lt;G24,G24&lt;0,G25&lt;0),(G25-G24)/-G24)</f>
        <v>-2.8066783831282951</v>
      </c>
    </row>
    <row r="26" spans="1:8" x14ac:dyDescent="0.2">
      <c r="A26" s="2">
        <v>44592</v>
      </c>
      <c r="B26" s="2" t="str">
        <f>'Weekly MF &amp; ETF Public Report'!A29</f>
        <v xml:space="preserve">01/31/2022 </v>
      </c>
      <c r="C26" s="3">
        <f>'Weekly MF &amp; ETF Public Report'!D29</f>
        <v>18060</v>
      </c>
      <c r="D26" s="14" cm="1">
        <f t="array" ref="D26">_xlfn.IFS(AND(C25&lt;C26,C26&lt;0),(C26-C25)/-C25,AND(C26&gt;C25,C26&gt;0,C25&lt;0),(C26-C25)/-C25,AND(C25&gt;C26,C26&gt;0),C26/C25-1,AND(C26&gt;C25,C25&gt;0),C26/C25-1,AND(C26&lt;C25,C26&lt;0,C25&gt;0),C26/C25-1, AND(C26&lt;C25,C25&lt;0,C26&lt;0),(C26-C25)/-C25)</f>
        <v>-0.15823817292006526</v>
      </c>
      <c r="E26" s="3">
        <f>'Weekly MF &amp; ETF Public Report'!L29</f>
        <v>-20015</v>
      </c>
      <c r="F26" s="14" cm="1">
        <f t="array" ref="F26">_xlfn.IFS(AND(E25&lt;E26,E26&lt;0),(E26-E25)/-E25,AND(E26&gt;E25,E26&gt;0,E25&lt;0),(E26-E25)/-E25,AND(E25&gt;E26,E26&gt;0),E26/E25-1,AND(E26&gt;E25,E25&gt;0),E26/E25-1,AND(E26&lt;E25,E26&lt;0,E25&gt;0),E26/E25-1, AND(E26&lt;E25,E25&lt;0,E26&lt;0),(E26-E25)/-E25)</f>
        <v>-2.5299648371808594</v>
      </c>
      <c r="G26" s="3">
        <f>'Weekly MF &amp; ETF Public Report'!R29</f>
        <v>3308</v>
      </c>
      <c r="H26" s="14" cm="1">
        <f t="array" ref="H26">_xlfn.IFS(AND(G25&lt;G26,G26&lt;0),(G26-G25)/-G25,AND(G26&gt;G25,G26&gt;0,G25&lt;0),(G26-G25)/-G25,AND(G25&gt;G26,G26&gt;0),G26/G25-1,AND(G26&gt;G25,G25&gt;0),G26/G25-1,AND(G26&lt;G25,G26&lt;0,G25&gt;0),G26/G25-1, AND(G26&lt;G25,G25&lt;0,G26&lt;0),(G26-G25)/-G25)</f>
        <v>2.6089494163424125</v>
      </c>
    </row>
    <row r="27" spans="1:8" x14ac:dyDescent="0.2">
      <c r="A27" s="2">
        <v>44594</v>
      </c>
      <c r="B27" s="4" t="str">
        <f>'Weekly MF &amp; ETF Public Report'!A32</f>
        <v>02/02/2022</v>
      </c>
      <c r="C27" s="5">
        <f>'Weekly MF &amp; ETF Public Report'!D32</f>
        <v>17393</v>
      </c>
      <c r="D27" s="14" cm="1">
        <f t="array" ref="D27">_xlfn.IFS(AND(C26&lt;C27,C27&lt;0),(C27-C26)/-C26,AND(C27&gt;C26,C27&gt;0,C26&lt;0),(C27-C26)/-C26,AND(C26&gt;C27,C27&gt;0),C27/C26-1,AND(C27&gt;C26,C26&gt;0),C27/C26-1,AND(C27&lt;C26,C27&lt;0,C26&gt;0),C27/C26-1, AND(C27&lt;C26,C26&lt;0,C27&lt;0),(C27-C26)/-C26)</f>
        <v>-3.6932447397563628E-2</v>
      </c>
      <c r="E27" s="5">
        <f>'Weekly MF &amp; ETF Public Report'!L32</f>
        <v>-19884</v>
      </c>
      <c r="F27" s="14" cm="1">
        <f t="array" ref="F27">_xlfn.IFS(AND(E26&lt;E27,E27&lt;0),(E27-E26)/-E26,AND(E27&gt;E26,E27&gt;0,E26&lt;0),(E27-E26)/-E26,AND(E26&gt;E27,E27&gt;0),E27/E26-1,AND(E27&gt;E26,E26&gt;0),E27/E26-1,AND(E27&lt;E26,E27&lt;0,E26&gt;0),E27/E26-1, AND(E27&lt;E26,E26&lt;0,E27&lt;0),(E27-E26)/-E26)</f>
        <v>6.5450911816137894E-3</v>
      </c>
      <c r="G27" s="5">
        <f>'Weekly MF &amp; ETF Public Report'!R32</f>
        <v>361</v>
      </c>
      <c r="H27" s="14" cm="1">
        <f t="array" ref="H27">_xlfn.IFS(AND(G26&lt;G27,G27&lt;0),(G27-G26)/-G26,AND(G27&gt;G26,G27&gt;0,G26&lt;0),(G27-G26)/-G26,AND(G26&gt;G27,G27&gt;0),G27/G26-1,AND(G27&gt;G26,G26&gt;0),G27/G26-1,AND(G27&lt;G26,G27&lt;0,G26&gt;0),G27/G26-1, AND(G27&lt;G26,G26&lt;0,G27&lt;0),(G27-G26)/-G26)</f>
        <v>-0.89087061668681988</v>
      </c>
    </row>
    <row r="28" spans="1:8" x14ac:dyDescent="0.2">
      <c r="A28" s="2">
        <v>44601</v>
      </c>
      <c r="B28" s="4" t="str">
        <f>'Weekly MF &amp; ETF Public Report'!A33</f>
        <v>02/09/2022</v>
      </c>
      <c r="C28" s="5">
        <f>'Weekly MF &amp; ETF Public Report'!D33</f>
        <v>29427</v>
      </c>
      <c r="D28" s="14" cm="1">
        <f t="array" ref="D28">_xlfn.IFS(AND(C27&lt;C28,C28&lt;0),(C28-C27)/-C27,AND(C28&gt;C27,C28&gt;0,C27&lt;0),(C28-C27)/-C27,AND(C27&gt;C28,C28&gt;0),C28/C27-1,AND(C28&gt;C27,C27&gt;0),C28/C27-1,AND(C28&lt;C27,C28&lt;0,C27&gt;0),C28/C27-1, AND(C28&lt;C27,C27&lt;0,C28&lt;0),(C28-C27)/-C27)</f>
        <v>0.69188754096475602</v>
      </c>
      <c r="E28" s="5">
        <f>'Weekly MF &amp; ETF Public Report'!L33</f>
        <v>1896</v>
      </c>
      <c r="F28" s="14" cm="1">
        <f t="array" ref="F28">_xlfn.IFS(AND(E27&lt;E28,E28&lt;0),(E28-E27)/-E27,AND(E28&gt;E27,E28&gt;0,E27&lt;0),(E28-E27)/-E27,AND(E27&gt;E28,E28&gt;0),E28/E27-1,AND(E28&gt;E27,E27&gt;0),E28/E27-1,AND(E28&lt;E27,E28&lt;0,E27&gt;0),E28/E27-1, AND(E28&lt;E27,E27&lt;0,E28&lt;0),(E28-E27)/-E27)</f>
        <v>1.0953530476765239</v>
      </c>
      <c r="G28" s="5">
        <f>'Weekly MF &amp; ETF Public Report'!R33</f>
        <v>1646</v>
      </c>
      <c r="H28" s="14" cm="1">
        <f t="array" ref="H28">_xlfn.IFS(AND(G27&lt;G28,G28&lt;0),(G28-G27)/-G27,AND(G28&gt;G27,G28&gt;0,G27&lt;0),(G28-G27)/-G27,AND(G27&gt;G28,G28&gt;0),G28/G27-1,AND(G28&gt;G27,G27&gt;0),G28/G27-1,AND(G28&lt;G27,G28&lt;0,G27&gt;0),G28/G27-1, AND(G28&lt;G27,G27&lt;0,G28&lt;0),(G28-G27)/-G27)</f>
        <v>3.5595567867036015</v>
      </c>
    </row>
    <row r="29" spans="1:8" x14ac:dyDescent="0.2">
      <c r="A29" s="2">
        <v>44608</v>
      </c>
      <c r="B29" s="4" t="str">
        <f>'Weekly MF &amp; ETF Public Report'!A34</f>
        <v>02/16/2022</v>
      </c>
      <c r="C29" s="5">
        <f>'Weekly MF &amp; ETF Public Report'!D34</f>
        <v>4943</v>
      </c>
      <c r="D29" s="14" cm="1">
        <f t="array" ref="D29">_xlfn.IFS(AND(C28&lt;C29,C29&lt;0),(C29-C28)/-C28,AND(C29&gt;C28,C29&gt;0,C28&lt;0),(C29-C28)/-C28,AND(C28&gt;C29,C29&gt;0),C29/C28-1,AND(C29&gt;C28,C28&gt;0),C29/C28-1,AND(C29&lt;C28,C29&lt;0,C28&gt;0),C29/C28-1, AND(C29&lt;C28,C28&lt;0,C29&lt;0),(C29-C28)/-C28)</f>
        <v>-0.83202501104427906</v>
      </c>
      <c r="E29" s="5">
        <f>'Weekly MF &amp; ETF Public Report'!L34</f>
        <v>-9415</v>
      </c>
      <c r="F29" s="14" cm="1">
        <f t="array" ref="F29">_xlfn.IFS(AND(E28&lt;E29,E29&lt;0),(E29-E28)/-E28,AND(E29&gt;E28,E29&gt;0,E28&lt;0),(E29-E28)/-E28,AND(E28&gt;E29,E29&gt;0),E29/E28-1,AND(E29&gt;E28,E28&gt;0),E29/E28-1,AND(E29&lt;E28,E29&lt;0,E28&gt;0),E29/E28-1, AND(E29&lt;E28,E28&lt;0,E29&lt;0),(E29-E28)/-E28)</f>
        <v>-5.965717299578059</v>
      </c>
      <c r="G29" s="5">
        <f>'Weekly MF &amp; ETF Public Report'!R34</f>
        <v>913</v>
      </c>
      <c r="H29" s="14" cm="1">
        <f t="array" ref="H29">_xlfn.IFS(AND(G28&lt;G29,G29&lt;0),(G29-G28)/-G28,AND(G29&gt;G28,G29&gt;0,G28&lt;0),(G29-G28)/-G28,AND(G28&gt;G29,G29&gt;0),G29/G28-1,AND(G29&gt;G28,G28&gt;0),G29/G28-1,AND(G29&lt;G28,G29&lt;0,G28&gt;0),G29/G28-1, AND(G29&lt;G28,G28&lt;0,G29&lt;0),(G29-G28)/-G28)</f>
        <v>-0.44532199270959905</v>
      </c>
    </row>
    <row r="30" spans="1:8" x14ac:dyDescent="0.2">
      <c r="A30" s="2">
        <v>44615</v>
      </c>
      <c r="B30" s="4" t="str">
        <f>'Weekly MF &amp; ETF Public Report'!A35</f>
        <v>02/23/2022</v>
      </c>
      <c r="C30" s="5">
        <f>'Weekly MF &amp; ETF Public Report'!D35</f>
        <v>-1388</v>
      </c>
      <c r="D30" s="14" cm="1">
        <f t="array" ref="D30">_xlfn.IFS(AND(C29&lt;C30,C30&lt;0),(C30-C29)/-C29,AND(C30&gt;C29,C30&gt;0,C29&lt;0),(C30-C29)/-C29,AND(C29&gt;C30,C30&gt;0),C30/C29-1,AND(C30&gt;C29,C29&gt;0),C30/C29-1,AND(C30&lt;C29,C30&lt;0,C29&gt;0),C30/C29-1, AND(C30&lt;C29,C29&lt;0,C30&lt;0),(C30-C29)/-C29)</f>
        <v>-1.2808011329152338</v>
      </c>
      <c r="E30" s="5">
        <f>'Weekly MF &amp; ETF Public Report'!L35</f>
        <v>-3696</v>
      </c>
      <c r="F30" s="14" cm="1">
        <f t="array" ref="F30">_xlfn.IFS(AND(E29&lt;E30,E30&lt;0),(E30-E29)/-E29,AND(E30&gt;E29,E30&gt;0,E29&lt;0),(E30-E29)/-E29,AND(E29&gt;E30,E30&gt;0),E30/E29-1,AND(E30&gt;E29,E29&gt;0),E30/E29-1,AND(E30&lt;E29,E30&lt;0,E29&gt;0),E30/E29-1, AND(E30&lt;E29,E29&lt;0,E30&lt;0),(E30-E29)/-E29)</f>
        <v>0.60743494423791822</v>
      </c>
      <c r="G30" s="5">
        <f>'Weekly MF &amp; ETF Public Report'!R35</f>
        <v>1398</v>
      </c>
      <c r="H30" s="14" cm="1">
        <f t="array" ref="H30">_xlfn.IFS(AND(G29&lt;G30,G30&lt;0),(G30-G29)/-G29,AND(G30&gt;G29,G30&gt;0,G29&lt;0),(G30-G29)/-G29,AND(G29&gt;G30,G30&gt;0),G30/G29-1,AND(G30&gt;G29,G29&gt;0),G30/G29-1,AND(G30&lt;G29,G30&lt;0,G29&gt;0),G30/G29-1, AND(G30&lt;G29,G29&lt;0,G30&lt;0),(G30-G29)/-G29)</f>
        <v>0.53121577217962757</v>
      </c>
    </row>
    <row r="31" spans="1:8" x14ac:dyDescent="0.2">
      <c r="A31" s="2">
        <v>44622</v>
      </c>
      <c r="B31" s="4" t="str">
        <f>'Weekly MF &amp; ETF Public Report'!A36</f>
        <v>03/02/2022</v>
      </c>
      <c r="C31" s="5">
        <f>'Weekly MF &amp; ETF Public Report'!D36</f>
        <v>-1040</v>
      </c>
      <c r="D31" s="14" cm="1">
        <f t="array" ref="D31">_xlfn.IFS(AND(C30&lt;C31,C31&lt;0),(C31-C30)/-C30,AND(C31&gt;C30,C31&gt;0,C30&lt;0),(C31-C30)/-C30,AND(C30&gt;C31,C31&gt;0),C31/C30-1,AND(C31&gt;C30,C30&gt;0),C31/C30-1,AND(C31&lt;C30,C31&lt;0,C30&gt;0),C31/C30-1, AND(C31&lt;C30,C30&lt;0,C31&lt;0),(C31-C30)/-C30)</f>
        <v>0.25072046109510088</v>
      </c>
      <c r="E31" s="5">
        <f>'Weekly MF &amp; ETF Public Report'!L36</f>
        <v>-13151</v>
      </c>
      <c r="F31" s="14" cm="1">
        <f t="array" ref="F31">_xlfn.IFS(AND(E30&lt;E31,E31&lt;0),(E31-E30)/-E30,AND(E31&gt;E30,E31&gt;0,E30&lt;0),(E31-E30)/-E30,AND(E30&gt;E31,E31&gt;0),E31/E30-1,AND(E31&gt;E30,E30&gt;0),E31/E30-1,AND(E31&lt;E30,E31&lt;0,E30&gt;0),E31/E30-1, AND(E31&lt;E30,E30&lt;0,E31&lt;0),(E31-E30)/-E30)</f>
        <v>-2.5581709956709955</v>
      </c>
      <c r="G31" s="5">
        <f>'Weekly MF &amp; ETF Public Report'!R36</f>
        <v>2817</v>
      </c>
      <c r="H31" s="14" cm="1">
        <f t="array" ref="H31">_xlfn.IFS(AND(G30&lt;G31,G31&lt;0),(G31-G30)/-G30,AND(G31&gt;G30,G31&gt;0,G30&lt;0),(G31-G30)/-G30,AND(G30&gt;G31,G31&gt;0),G31/G30-1,AND(G31&gt;G30,G30&gt;0),G31/G30-1,AND(G31&lt;G30,G31&lt;0,G30&gt;0),G31/G30-1, AND(G31&lt;G30,G30&lt;0,G31&lt;0),(G31-G30)/-G30)</f>
        <v>1.015021459227468</v>
      </c>
    </row>
    <row r="32" spans="1:8" x14ac:dyDescent="0.2">
      <c r="A32" s="2">
        <v>44629</v>
      </c>
      <c r="B32" s="4" t="str">
        <f>'Weekly MF &amp; ETF Public Report'!A37</f>
        <v>03/09/2022</v>
      </c>
      <c r="C32" s="5">
        <f>'Weekly MF &amp; ETF Public Report'!D37</f>
        <v>13176</v>
      </c>
      <c r="D32" s="14" cm="1">
        <f t="array" ref="D32">_xlfn.IFS(AND(C31&lt;C32,C32&lt;0),(C32-C31)/-C31,AND(C32&gt;C31,C32&gt;0,C31&lt;0),(C32-C31)/-C31,AND(C31&gt;C32,C32&gt;0),C32/C31-1,AND(C32&gt;C31,C31&gt;0),C32/C31-1,AND(C32&lt;C31,C32&lt;0,C31&gt;0),C32/C31-1, AND(C32&lt;C31,C31&lt;0,C32&lt;0),(C32-C31)/-C31)</f>
        <v>13.669230769230769</v>
      </c>
      <c r="E32" s="5">
        <f>'Weekly MF &amp; ETF Public Report'!L37</f>
        <v>-11718</v>
      </c>
      <c r="F32" s="14" cm="1">
        <f t="array" ref="F32">_xlfn.IFS(AND(E31&lt;E32,E32&lt;0),(E32-E31)/-E31,AND(E32&gt;E31,E32&gt;0,E31&lt;0),(E32-E31)/-E31,AND(E31&gt;E32,E32&gt;0),E32/E31-1,AND(E32&gt;E31,E31&gt;0),E32/E31-1,AND(E32&lt;E31,E32&lt;0,E31&gt;0),E32/E31-1, AND(E32&lt;E31,E31&lt;0,E32&lt;0),(E32-E31)/-E31)</f>
        <v>0.10896509771120066</v>
      </c>
      <c r="G32" s="5">
        <f>'Weekly MF &amp; ETF Public Report'!R37</f>
        <v>3592</v>
      </c>
      <c r="H32" s="14" cm="1">
        <f t="array" ref="H32">_xlfn.IFS(AND(G31&lt;G32,G32&lt;0),(G32-G31)/-G31,AND(G32&gt;G31,G32&gt;0,G31&lt;0),(G32-G31)/-G31,AND(G31&gt;G32,G32&gt;0),G32/G31-1,AND(G32&gt;G31,G31&gt;0),G32/G31-1,AND(G32&lt;G31,G32&lt;0,G31&gt;0),G32/G31-1, AND(G32&lt;G31,G31&lt;0,G32&lt;0),(G32-G31)/-G31)</f>
        <v>0.27511537096201644</v>
      </c>
    </row>
    <row r="33" spans="1:9" x14ac:dyDescent="0.2">
      <c r="A33" s="2">
        <v>44636</v>
      </c>
      <c r="B33" s="4" t="str">
        <f>'Weekly MF &amp; ETF Public Report'!A38</f>
        <v>03/16/2022</v>
      </c>
      <c r="C33" s="5">
        <f>'Weekly MF &amp; ETF Public Report'!D38</f>
        <v>14950</v>
      </c>
      <c r="D33" s="14" cm="1">
        <f t="array" ref="D33">_xlfn.IFS(AND(C32&lt;C33,C33&lt;0),(C33-C32)/-C32,AND(C33&gt;C32,C33&gt;0,C32&lt;0),(C33-C32)/-C32,AND(C32&gt;C33,C33&gt;0),C33/C32-1,AND(C33&gt;C32,C32&gt;0),C33/C32-1,AND(C33&lt;C32,C33&lt;0,C32&gt;0),C33/C32-1, AND(C33&lt;C32,C32&lt;0,C33&lt;0),(C33-C32)/-C32)</f>
        <v>0.13463873709775354</v>
      </c>
      <c r="E33" s="5">
        <f>'Weekly MF &amp; ETF Public Report'!L38</f>
        <v>-11123</v>
      </c>
      <c r="F33" s="14" cm="1">
        <f t="array" ref="F33">_xlfn.IFS(AND(E32&lt;E33,E33&lt;0),(E33-E32)/-E32,AND(E33&gt;E32,E33&gt;0,E32&lt;0),(E33-E32)/-E32,AND(E32&gt;E33,E33&gt;0),E33/E32-1,AND(E33&gt;E32,E32&gt;0),E33/E32-1,AND(E33&lt;E32,E33&lt;0,E32&gt;0),E33/E32-1, AND(E33&lt;E32,E32&lt;0,E33&lt;0),(E33-E32)/-E32)</f>
        <v>5.0776583034647549E-2</v>
      </c>
      <c r="G33" s="5">
        <f>'Weekly MF &amp; ETF Public Report'!R38</f>
        <v>1597</v>
      </c>
      <c r="H33" s="14" cm="1">
        <f t="array" ref="H33">_xlfn.IFS(AND(G32&lt;G33,G33&lt;0),(G33-G32)/-G32,AND(G33&gt;G32,G33&gt;0,G32&lt;0),(G33-G32)/-G32,AND(G32&gt;G33,G33&gt;0),G33/G32-1,AND(G33&gt;G32,G32&gt;0),G33/G32-1,AND(G33&lt;G32,G33&lt;0,G32&gt;0),G33/G32-1, AND(G33&lt;G32,G32&lt;0,G33&lt;0),(G33-G32)/-G32)</f>
        <v>-0.5554008908685969</v>
      </c>
    </row>
    <row r="34" spans="1:9" x14ac:dyDescent="0.2">
      <c r="A34" s="2">
        <v>44643</v>
      </c>
      <c r="B34" s="4" t="str">
        <f>'Weekly MF &amp; ETF Public Report'!A39</f>
        <v>03/23/2022</v>
      </c>
      <c r="C34" s="5">
        <f>'Weekly MF &amp; ETF Public Report'!D39</f>
        <v>5012</v>
      </c>
      <c r="D34" s="14" cm="1">
        <f t="array" ref="D34">_xlfn.IFS(AND(C33&lt;C34,C34&lt;0),(C34-C33)/-C33,AND(C34&gt;C33,C34&gt;0,C33&lt;0),(C34-C33)/-C33,AND(C33&gt;C34,C34&gt;0),C34/C33-1,AND(C34&gt;C33,C33&gt;0),C34/C33-1,AND(C34&lt;C33,C34&lt;0,C33&gt;0),C34/C33-1, AND(C34&lt;C33,C33&lt;0,C34&lt;0),(C34-C33)/-C33)</f>
        <v>-0.66474916387959859</v>
      </c>
      <c r="E34" s="5">
        <f>'Weekly MF &amp; ETF Public Report'!L39</f>
        <v>-1518</v>
      </c>
      <c r="F34" s="14" cm="1">
        <f t="array" ref="F34">_xlfn.IFS(AND(E33&lt;E34,E34&lt;0),(E34-E33)/-E33,AND(E34&gt;E33,E34&gt;0,E33&lt;0),(E34-E33)/-E33,AND(E33&gt;E34,E34&gt;0),E34/E33-1,AND(E34&gt;E33,E33&gt;0),E34/E33-1,AND(E34&lt;E33,E34&lt;0,E33&gt;0),E34/E33-1, AND(E34&lt;E33,E33&lt;0,E34&lt;0),(E34-E33)/-E33)</f>
        <v>0.86352602715094851</v>
      </c>
      <c r="G34" s="5">
        <f>'Weekly MF &amp; ETF Public Report'!R39</f>
        <v>1861</v>
      </c>
      <c r="H34" s="14" cm="1">
        <f t="array" ref="H34">_xlfn.IFS(AND(G33&lt;G34,G34&lt;0),(G34-G33)/-G33,AND(G34&gt;G33,G34&gt;0,G33&lt;0),(G34-G33)/-G33,AND(G33&gt;G34,G34&gt;0),G34/G33-1,AND(G34&gt;G33,G33&gt;0),G34/G33-1,AND(G34&lt;G33,G34&lt;0,G33&gt;0),G34/G33-1, AND(G34&lt;G33,G33&lt;0,G34&lt;0),(G34-G33)/-G33)</f>
        <v>0.16530995616781463</v>
      </c>
    </row>
    <row r="35" spans="1:9" x14ac:dyDescent="0.2">
      <c r="A35" s="2">
        <f>VALUE(B35)</f>
        <v>44650</v>
      </c>
      <c r="B35" s="4" t="str">
        <f>'Weekly MF &amp; ETF Public Report'!A40</f>
        <v>03/30/2022</v>
      </c>
      <c r="C35" s="5">
        <f>'Weekly MF &amp; ETF Public Report'!D40</f>
        <v>12253</v>
      </c>
      <c r="D35" s="14" cm="1">
        <f t="array" ref="D35">_xlfn.IFS(AND(C34&lt;C35,C35&lt;0),(C35-C34)/-C34,AND(C35&gt;C34,C35&gt;0,C34&lt;0),(C35-C34)/-C34,AND(C34&gt;C35,C35&gt;0),C35/C34-1,AND(C35&gt;C34,C34&gt;0),C35/C34-1,AND(C35&lt;C34,C35&lt;0,C34&gt;0),C35/C34-1, AND(C35&lt;C34,C34&lt;0,C35&lt;0),(C35-C34)/-C34)</f>
        <v>1.4447326416600159</v>
      </c>
      <c r="E35" s="5">
        <f>'Weekly MF &amp; ETF Public Report'!L40</f>
        <v>-2526</v>
      </c>
      <c r="F35" s="14" cm="1">
        <f t="array" ref="F35">_xlfn.IFS(AND(E34&lt;E35,E35&lt;0),(E35-E34)/-E34,AND(E35&gt;E34,E35&gt;0,E34&lt;0),(E35-E34)/-E34,AND(E34&gt;E35,E35&gt;0),E35/E34-1,AND(E35&gt;E34,E34&gt;0),E35/E34-1,AND(E35&lt;E34,E35&lt;0,E34&gt;0),E35/E34-1, AND(E35&lt;E34,E34&lt;0,E35&lt;0),(E35-E34)/-E34)</f>
        <v>-0.66403162055335974</v>
      </c>
      <c r="G35" s="5">
        <f>'Weekly MF &amp; ETF Public Report'!R40</f>
        <v>1035</v>
      </c>
      <c r="H35" s="14" cm="1">
        <f t="array" ref="H35">_xlfn.IFS(AND(G34&lt;G35,G35&lt;0),(G35-G34)/-G34,AND(G35&gt;G34,G35&gt;0,G34&lt;0),(G35-G34)/-G34,AND(G34&gt;G35,G35&gt;0),G35/G34-1,AND(G35&gt;G34,G34&gt;0),G35/G34-1,AND(G35&lt;G34,G35&lt;0,G34&gt;0),G35/G34-1, AND(G35&lt;G34,G34&lt;0,G35&lt;0),(G35-G34)/-G34)</f>
        <v>-0.4438473938742612</v>
      </c>
    </row>
    <row r="36" spans="1:9" x14ac:dyDescent="0.2">
      <c r="A36" s="2">
        <f>VALUE(B36)</f>
        <v>44657</v>
      </c>
      <c r="B36" s="4" t="str">
        <f>'Weekly MF &amp; ETF Public Report'!A41</f>
        <v>04/06/2022</v>
      </c>
      <c r="C36" s="5">
        <f>'Weekly MF &amp; ETF Public Report'!D41</f>
        <v>1133</v>
      </c>
      <c r="D36" s="14" cm="1">
        <f t="array" ref="D36">_xlfn.IFS(AND(C35&lt;C36,C36&lt;0),(C36-C35)/-C35,AND(C36&gt;C35,C36&gt;0,C35&lt;0),(C36-C35)/-C35,AND(C35&gt;C36,C36&gt;0),C36/C35-1,AND(C36&gt;C35,C35&gt;0),C36/C35-1,AND(C36&lt;C35,C36&lt;0,C35&gt;0),C36/C35-1, AND(C36&lt;C35,C35&lt;0,C36&lt;0),(C36-C35)/-C35)</f>
        <v>-0.90753284909817999</v>
      </c>
      <c r="E36" s="5">
        <f>'Weekly MF &amp; ETF Public Report'!L41</f>
        <v>-3996</v>
      </c>
      <c r="F36" s="14" cm="1">
        <f t="array" ref="F36">_xlfn.IFS(AND(E35&lt;E36,E36&lt;0),(E36-E35)/-E35,AND(E36&gt;E35,E36&gt;0,E35&lt;0),(E36-E35)/-E35,AND(E35&gt;E36,E36&gt;0),E36/E35-1,AND(E36&gt;E35,E35&gt;0),E36/E35-1,AND(E36&lt;E35,E36&lt;0,E35&gt;0),E36/E35-1, AND(E36&lt;E35,E35&lt;0,E36&lt;0),(E36-E35)/-E35)</f>
        <v>-0.58194774346793354</v>
      </c>
      <c r="G36" s="5">
        <f>'Weekly MF &amp; ETF Public Report'!R41</f>
        <v>575</v>
      </c>
      <c r="H36" s="14" cm="1">
        <f t="array" ref="H36">_xlfn.IFS(AND(G35&lt;G36,G36&lt;0),(G36-G35)/-G35,AND(G36&gt;G35,G36&gt;0,G35&lt;0),(G36-G35)/-G35,AND(G35&gt;G36,G36&gt;0),G36/G35-1,AND(G36&gt;G35,G35&gt;0),G36/G35-1,AND(G36&lt;G35,G36&lt;0,G35&gt;0),G36/G35-1, AND(G36&lt;G35,G35&lt;0,G36&lt;0),(G36-G35)/-G35)</f>
        <v>-0.44444444444444442</v>
      </c>
    </row>
    <row r="37" spans="1:9" x14ac:dyDescent="0.2">
      <c r="A37" s="2"/>
      <c r="B37" s="4"/>
      <c r="C37" s="5"/>
      <c r="D37" s="13"/>
      <c r="E37" s="5"/>
      <c r="F37" s="5"/>
      <c r="G37" s="5"/>
    </row>
    <row r="41" spans="1:9" x14ac:dyDescent="0.2">
      <c r="H41" s="2"/>
      <c r="I4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68"/>
  <sheetViews>
    <sheetView zoomScale="110" zoomScaleNormal="110" workbookViewId="0">
      <selection activeCell="H24" sqref="H23:H24"/>
    </sheetView>
  </sheetViews>
  <sheetFormatPr baseColWidth="10" defaultColWidth="9.1640625" defaultRowHeight="15" x14ac:dyDescent="0.2"/>
  <cols>
    <col min="1" max="1" width="11.5" style="7" bestFit="1" customWidth="1"/>
    <col min="2" max="2" width="13" style="9" customWidth="1"/>
    <col min="3" max="3" width="1.1640625" style="9" customWidth="1"/>
    <col min="4" max="4" width="10" style="9" customWidth="1"/>
    <col min="5" max="5" width="1.1640625" style="9" customWidth="1"/>
    <col min="6" max="6" width="10" style="9" customWidth="1"/>
    <col min="7" max="7" width="1.1640625" style="9" customWidth="1"/>
    <col min="8" max="8" width="10" style="9" customWidth="1"/>
    <col min="9" max="9" width="1.1640625" style="9" customWidth="1"/>
    <col min="10" max="10" width="10" style="9" customWidth="1"/>
    <col min="11" max="11" width="1.1640625" style="9" customWidth="1"/>
    <col min="12" max="12" width="10" style="9" customWidth="1"/>
    <col min="13" max="13" width="1.1640625" style="9" customWidth="1"/>
    <col min="14" max="14" width="10" style="9" customWidth="1"/>
    <col min="15" max="15" width="1.1640625" style="9" customWidth="1"/>
    <col min="16" max="16" width="10" style="9" customWidth="1"/>
    <col min="17" max="17" width="1.1640625" style="9" customWidth="1"/>
    <col min="18" max="18" width="11.33203125" style="9" bestFit="1" customWidth="1"/>
    <col min="19" max="16384" width="9.1640625" style="7"/>
  </cols>
  <sheetData>
    <row r="1" spans="1:26" x14ac:dyDescent="0.2">
      <c r="A1" s="21" t="s">
        <v>4</v>
      </c>
      <c r="B1" s="17" t="s">
        <v>10</v>
      </c>
      <c r="C1" s="6"/>
      <c r="D1" s="16" t="s">
        <v>5</v>
      </c>
      <c r="E1" s="16"/>
      <c r="F1" s="16"/>
      <c r="G1" s="16"/>
      <c r="H1" s="16"/>
      <c r="I1" s="6"/>
      <c r="J1" s="19" t="s">
        <v>6</v>
      </c>
      <c r="K1" s="6"/>
      <c r="L1" s="16" t="s">
        <v>7</v>
      </c>
      <c r="M1" s="16"/>
      <c r="N1" s="16"/>
      <c r="O1" s="16"/>
      <c r="P1" s="16"/>
      <c r="Q1" s="6"/>
      <c r="R1" s="19" t="s">
        <v>9</v>
      </c>
    </row>
    <row r="2" spans="1:26" x14ac:dyDescent="0.2">
      <c r="A2" s="21"/>
      <c r="B2" s="18"/>
      <c r="C2" s="6"/>
      <c r="D2" s="8" t="s">
        <v>0</v>
      </c>
      <c r="E2" s="6"/>
      <c r="F2" s="8" t="s">
        <v>1</v>
      </c>
      <c r="G2" s="6"/>
      <c r="H2" s="8" t="s">
        <v>8</v>
      </c>
      <c r="I2" s="6"/>
      <c r="J2" s="20"/>
      <c r="K2" s="6"/>
      <c r="L2" s="8" t="s">
        <v>0</v>
      </c>
      <c r="M2" s="6"/>
      <c r="N2" s="8" t="s">
        <v>2</v>
      </c>
      <c r="O2" s="6"/>
      <c r="P2" s="8" t="s">
        <v>3</v>
      </c>
      <c r="Q2" s="6"/>
      <c r="R2" s="20"/>
    </row>
    <row r="4" spans="1:26" x14ac:dyDescent="0.2">
      <c r="A4" s="1" t="s">
        <v>11</v>
      </c>
    </row>
    <row r="5" spans="1:26" ht="15" customHeight="1" x14ac:dyDescent="0.2">
      <c r="A5" s="10" t="s">
        <v>14</v>
      </c>
      <c r="B5" s="3">
        <v>68449</v>
      </c>
      <c r="C5" s="3"/>
      <c r="D5" s="3">
        <v>-8155</v>
      </c>
      <c r="E5" s="3"/>
      <c r="F5" s="3">
        <v>-24545</v>
      </c>
      <c r="G5" s="3"/>
      <c r="H5" s="3">
        <v>16390</v>
      </c>
      <c r="I5" s="3"/>
      <c r="J5" s="3">
        <v>173</v>
      </c>
      <c r="K5" s="3"/>
      <c r="L5" s="3">
        <v>73854</v>
      </c>
      <c r="M5" s="3"/>
      <c r="N5" s="3">
        <v>59986</v>
      </c>
      <c r="O5" s="3"/>
      <c r="P5" s="3">
        <v>13868</v>
      </c>
      <c r="Q5" s="3"/>
      <c r="R5" s="3">
        <v>2577</v>
      </c>
      <c r="Z5" s="3"/>
    </row>
    <row r="6" spans="1:26" s="1" customFormat="1" ht="15" customHeight="1" x14ac:dyDescent="0.2">
      <c r="A6" s="10" t="s">
        <v>15</v>
      </c>
      <c r="B6" s="3">
        <v>5139</v>
      </c>
      <c r="C6" s="3"/>
      <c r="D6" s="3">
        <v>-17739</v>
      </c>
      <c r="E6" s="3"/>
      <c r="F6" s="3">
        <v>-28221</v>
      </c>
      <c r="G6" s="3"/>
      <c r="H6" s="3">
        <v>10482</v>
      </c>
      <c r="I6" s="3"/>
      <c r="J6" s="3">
        <v>-4302</v>
      </c>
      <c r="K6" s="3"/>
      <c r="L6" s="3">
        <v>25066</v>
      </c>
      <c r="M6" s="3"/>
      <c r="N6" s="3">
        <v>14905</v>
      </c>
      <c r="O6" s="3"/>
      <c r="P6" s="3">
        <v>10161</v>
      </c>
      <c r="Q6" s="3"/>
      <c r="R6" s="3">
        <v>2115</v>
      </c>
      <c r="Z6" s="3"/>
    </row>
    <row r="7" spans="1:26" ht="15" customHeight="1" x14ac:dyDescent="0.2">
      <c r="A7" s="10" t="s">
        <v>16</v>
      </c>
      <c r="B7" s="3">
        <v>-340553</v>
      </c>
      <c r="C7" s="3"/>
      <c r="D7" s="3">
        <v>-25396</v>
      </c>
      <c r="E7" s="3"/>
      <c r="F7" s="3">
        <v>-7486</v>
      </c>
      <c r="G7" s="3"/>
      <c r="H7" s="3">
        <v>-17910</v>
      </c>
      <c r="I7" s="3"/>
      <c r="J7" s="3">
        <v>-48298</v>
      </c>
      <c r="K7" s="3"/>
      <c r="L7" s="3">
        <v>-273714</v>
      </c>
      <c r="M7" s="3"/>
      <c r="N7" s="3">
        <v>-229254</v>
      </c>
      <c r="O7" s="3"/>
      <c r="P7" s="3">
        <v>-44460</v>
      </c>
      <c r="Q7" s="3"/>
      <c r="R7" s="3">
        <v>6855</v>
      </c>
      <c r="Z7" s="3"/>
    </row>
    <row r="8" spans="1:26" s="1" customFormat="1" ht="15" customHeight="1" x14ac:dyDescent="0.2">
      <c r="A8" s="10" t="s">
        <v>17</v>
      </c>
      <c r="B8" s="3">
        <v>9632</v>
      </c>
      <c r="C8" s="3"/>
      <c r="D8" s="3">
        <v>-20072</v>
      </c>
      <c r="E8" s="3"/>
      <c r="F8" s="3">
        <v>2663</v>
      </c>
      <c r="G8" s="3"/>
      <c r="H8" s="3">
        <v>-22735</v>
      </c>
      <c r="I8" s="3"/>
      <c r="J8" s="3">
        <v>1976</v>
      </c>
      <c r="K8" s="3"/>
      <c r="L8" s="3">
        <v>14674</v>
      </c>
      <c r="M8" s="3"/>
      <c r="N8" s="3">
        <v>18206</v>
      </c>
      <c r="O8" s="3"/>
      <c r="P8" s="3">
        <v>-3532</v>
      </c>
      <c r="Q8" s="3"/>
      <c r="R8" s="3">
        <v>13055</v>
      </c>
      <c r="Z8" s="3"/>
    </row>
    <row r="9" spans="1:26" ht="15" customHeight="1" x14ac:dyDescent="0.2">
      <c r="A9" s="10" t="s">
        <v>18</v>
      </c>
      <c r="B9" s="3">
        <v>33224</v>
      </c>
      <c r="C9" s="3"/>
      <c r="D9" s="3">
        <v>-43605</v>
      </c>
      <c r="E9" s="3"/>
      <c r="F9" s="3">
        <v>-20931</v>
      </c>
      <c r="G9" s="3"/>
      <c r="H9" s="3">
        <v>-22674</v>
      </c>
      <c r="I9" s="3"/>
      <c r="J9" s="3">
        <v>-2529</v>
      </c>
      <c r="K9" s="3"/>
      <c r="L9" s="3">
        <v>73168</v>
      </c>
      <c r="M9" s="3"/>
      <c r="N9" s="3">
        <v>66169</v>
      </c>
      <c r="O9" s="3"/>
      <c r="P9" s="3">
        <v>7000</v>
      </c>
      <c r="Q9" s="3"/>
      <c r="R9" s="3">
        <v>6191</v>
      </c>
      <c r="Z9" s="3"/>
    </row>
    <row r="10" spans="1:26" s="1" customFormat="1" ht="15" customHeight="1" x14ac:dyDescent="0.2">
      <c r="A10" s="10" t="s">
        <v>19</v>
      </c>
      <c r="B10" s="3">
        <v>57555</v>
      </c>
      <c r="C10" s="3"/>
      <c r="D10" s="3">
        <v>-44757</v>
      </c>
      <c r="E10" s="3"/>
      <c r="F10" s="3">
        <v>-24822</v>
      </c>
      <c r="G10" s="3"/>
      <c r="H10" s="3">
        <v>-19935</v>
      </c>
      <c r="I10" s="3"/>
      <c r="J10" s="3">
        <v>-2283</v>
      </c>
      <c r="K10" s="3"/>
      <c r="L10" s="3">
        <v>100106</v>
      </c>
      <c r="M10" s="3"/>
      <c r="N10" s="3">
        <v>86449</v>
      </c>
      <c r="O10" s="3"/>
      <c r="P10" s="3">
        <v>13657</v>
      </c>
      <c r="Q10" s="3"/>
      <c r="R10" s="3">
        <v>4489</v>
      </c>
      <c r="Z10" s="3"/>
    </row>
    <row r="11" spans="1:26" s="1" customFormat="1" ht="15" customHeight="1" x14ac:dyDescent="0.2">
      <c r="A11" s="10" t="s">
        <v>20</v>
      </c>
      <c r="B11" s="3">
        <v>42152</v>
      </c>
      <c r="C11" s="3"/>
      <c r="D11" s="3">
        <v>-61937</v>
      </c>
      <c r="E11" s="3"/>
      <c r="F11" s="3">
        <v>-46526</v>
      </c>
      <c r="G11" s="3"/>
      <c r="H11" s="3">
        <v>-15411</v>
      </c>
      <c r="I11" s="3"/>
      <c r="J11" s="3">
        <v>-3152</v>
      </c>
      <c r="K11" s="3"/>
      <c r="L11" s="3">
        <v>98492</v>
      </c>
      <c r="M11" s="3"/>
      <c r="N11" s="3">
        <v>86867</v>
      </c>
      <c r="O11" s="3"/>
      <c r="P11" s="3">
        <v>11625</v>
      </c>
      <c r="Q11" s="3"/>
      <c r="R11" s="3">
        <v>8750</v>
      </c>
      <c r="Z11" s="3"/>
    </row>
    <row r="12" spans="1:26" s="1" customFormat="1" ht="15" customHeight="1" x14ac:dyDescent="0.2">
      <c r="A12" s="10" t="s">
        <v>21</v>
      </c>
      <c r="B12" s="3">
        <v>29431</v>
      </c>
      <c r="C12" s="3"/>
      <c r="D12" s="3">
        <v>-56458</v>
      </c>
      <c r="E12" s="3"/>
      <c r="F12" s="3">
        <v>-57597</v>
      </c>
      <c r="G12" s="3"/>
      <c r="H12" s="3">
        <v>1139</v>
      </c>
      <c r="I12" s="3"/>
      <c r="J12" s="3">
        <v>-1911</v>
      </c>
      <c r="K12" s="3"/>
      <c r="L12" s="3">
        <v>84116</v>
      </c>
      <c r="M12" s="3"/>
      <c r="N12" s="3">
        <v>72477</v>
      </c>
      <c r="O12" s="3"/>
      <c r="P12" s="3">
        <v>11639</v>
      </c>
      <c r="Q12" s="3"/>
      <c r="R12" s="3">
        <v>3684</v>
      </c>
      <c r="Z12" s="3"/>
    </row>
    <row r="13" spans="1:26" s="1" customFormat="1" ht="15" customHeight="1" x14ac:dyDescent="0.2">
      <c r="A13" s="10" t="s">
        <v>22</v>
      </c>
      <c r="B13" s="3">
        <v>-5228</v>
      </c>
      <c r="C13" s="3"/>
      <c r="D13" s="3">
        <v>-51358</v>
      </c>
      <c r="E13" s="3"/>
      <c r="F13" s="3">
        <v>-28901</v>
      </c>
      <c r="G13" s="3"/>
      <c r="H13" s="3">
        <v>-22457</v>
      </c>
      <c r="I13" s="3"/>
      <c r="J13" s="3">
        <v>-6404</v>
      </c>
      <c r="K13" s="3"/>
      <c r="L13" s="3">
        <v>51001</v>
      </c>
      <c r="M13" s="3"/>
      <c r="N13" s="3">
        <v>44307</v>
      </c>
      <c r="O13" s="3"/>
      <c r="P13" s="3">
        <v>6694</v>
      </c>
      <c r="Q13" s="3"/>
      <c r="R13" s="3">
        <v>1533</v>
      </c>
      <c r="Z13" s="3"/>
    </row>
    <row r="14" spans="1:26" s="1" customFormat="1" ht="15" customHeight="1" x14ac:dyDescent="0.2">
      <c r="A14" s="10" t="s">
        <v>23</v>
      </c>
      <c r="B14" s="3">
        <v>-17466</v>
      </c>
      <c r="C14" s="3"/>
      <c r="D14" s="3">
        <v>-73655</v>
      </c>
      <c r="E14" s="3"/>
      <c r="F14" s="3">
        <v>-52454</v>
      </c>
      <c r="G14" s="3"/>
      <c r="H14" s="3">
        <v>-21201</v>
      </c>
      <c r="I14" s="3"/>
      <c r="J14" s="3">
        <v>-7350</v>
      </c>
      <c r="K14" s="3"/>
      <c r="L14" s="3">
        <v>63924</v>
      </c>
      <c r="M14" s="3"/>
      <c r="N14" s="3">
        <v>57339</v>
      </c>
      <c r="O14" s="3"/>
      <c r="P14" s="3">
        <v>6584</v>
      </c>
      <c r="Q14" s="3"/>
      <c r="R14" s="3">
        <v>-385</v>
      </c>
      <c r="Z14" s="3"/>
    </row>
    <row r="15" spans="1:26" s="1" customFormat="1" ht="15" customHeight="1" x14ac:dyDescent="0.2">
      <c r="A15" s="10" t="s">
        <v>24</v>
      </c>
      <c r="B15" s="3">
        <v>95571</v>
      </c>
      <c r="C15" s="3"/>
      <c r="D15" s="3">
        <v>43365</v>
      </c>
      <c r="E15" s="3"/>
      <c r="F15" s="3">
        <v>41147</v>
      </c>
      <c r="G15" s="3"/>
      <c r="H15" s="3">
        <v>2217</v>
      </c>
      <c r="I15" s="3"/>
      <c r="J15" s="3">
        <v>-1989</v>
      </c>
      <c r="K15" s="3"/>
      <c r="L15" s="3">
        <v>58856</v>
      </c>
      <c r="M15" s="3"/>
      <c r="N15" s="3">
        <v>50673</v>
      </c>
      <c r="O15" s="3"/>
      <c r="P15" s="3">
        <v>8183</v>
      </c>
      <c r="Q15" s="3"/>
      <c r="R15" s="3">
        <v>-4660</v>
      </c>
      <c r="Z15" s="3"/>
    </row>
    <row r="16" spans="1:26" s="1" customFormat="1" ht="15" customHeight="1" x14ac:dyDescent="0.2">
      <c r="A16" s="10" t="s">
        <v>25</v>
      </c>
      <c r="B16" s="3">
        <v>39349</v>
      </c>
      <c r="C16" s="3"/>
      <c r="D16" s="3">
        <v>-32739</v>
      </c>
      <c r="E16" s="3"/>
      <c r="F16" s="3">
        <v>-34000</v>
      </c>
      <c r="G16" s="3"/>
      <c r="H16" s="3">
        <v>1262</v>
      </c>
      <c r="I16" s="3"/>
      <c r="J16" s="3">
        <v>-3604</v>
      </c>
      <c r="K16" s="3"/>
      <c r="L16" s="3">
        <v>76188</v>
      </c>
      <c r="M16" s="3"/>
      <c r="N16" s="3">
        <v>64286</v>
      </c>
      <c r="O16" s="3"/>
      <c r="P16" s="3">
        <v>11902</v>
      </c>
      <c r="Q16" s="3"/>
      <c r="R16" s="3">
        <v>-496</v>
      </c>
      <c r="Z16" s="3"/>
    </row>
    <row r="17" spans="1:26" s="1" customFormat="1" ht="15" customHeight="1" x14ac:dyDescent="0.2">
      <c r="A17" s="10" t="s">
        <v>26</v>
      </c>
      <c r="B17" s="3">
        <v>60981</v>
      </c>
      <c r="C17" s="3"/>
      <c r="D17" s="3">
        <v>-30599</v>
      </c>
      <c r="E17" s="3"/>
      <c r="F17" s="3">
        <v>-37309</v>
      </c>
      <c r="G17" s="3"/>
      <c r="H17" s="3">
        <v>6710</v>
      </c>
      <c r="I17" s="3"/>
      <c r="J17" s="3">
        <v>-3844</v>
      </c>
      <c r="K17" s="3"/>
      <c r="L17" s="3">
        <v>93778</v>
      </c>
      <c r="M17" s="3"/>
      <c r="N17" s="3">
        <v>78578</v>
      </c>
      <c r="O17" s="3"/>
      <c r="P17" s="3">
        <v>15201</v>
      </c>
      <c r="Q17" s="3"/>
      <c r="R17" s="3">
        <v>1646</v>
      </c>
      <c r="Z17" s="3"/>
    </row>
    <row r="18" spans="1:26" s="1" customFormat="1" ht="15" customHeight="1" x14ac:dyDescent="0.2">
      <c r="A18" s="10" t="s">
        <v>27</v>
      </c>
      <c r="B18" s="3">
        <v>120774</v>
      </c>
      <c r="C18" s="3"/>
      <c r="D18" s="3">
        <v>52036</v>
      </c>
      <c r="E18" s="3"/>
      <c r="F18" s="3">
        <v>45112</v>
      </c>
      <c r="G18" s="3"/>
      <c r="H18" s="3">
        <v>6924</v>
      </c>
      <c r="I18" s="3"/>
      <c r="J18" s="3">
        <v>-992</v>
      </c>
      <c r="K18" s="3"/>
      <c r="L18" s="3">
        <v>71788</v>
      </c>
      <c r="M18" s="3"/>
      <c r="N18" s="3">
        <v>63267</v>
      </c>
      <c r="O18" s="3"/>
      <c r="P18" s="3">
        <v>8522</v>
      </c>
      <c r="Q18" s="3"/>
      <c r="R18" s="3">
        <v>-2058</v>
      </c>
      <c r="Z18" s="3"/>
    </row>
    <row r="19" spans="1:26" s="1" customFormat="1" ht="15" customHeight="1" x14ac:dyDescent="0.2">
      <c r="A19" s="10" t="s">
        <v>28</v>
      </c>
      <c r="B19" s="3">
        <v>122661</v>
      </c>
      <c r="C19" s="3"/>
      <c r="D19" s="3">
        <v>74526</v>
      </c>
      <c r="E19" s="3"/>
      <c r="F19" s="3">
        <v>53232</v>
      </c>
      <c r="G19" s="3"/>
      <c r="H19" s="3">
        <v>21294</v>
      </c>
      <c r="I19" s="3"/>
      <c r="J19" s="3">
        <v>1321</v>
      </c>
      <c r="K19" s="3"/>
      <c r="L19" s="3">
        <v>51294</v>
      </c>
      <c r="M19" s="3"/>
      <c r="N19" s="3">
        <v>43600</v>
      </c>
      <c r="O19" s="3"/>
      <c r="P19" s="3">
        <v>7694</v>
      </c>
      <c r="Q19" s="3"/>
      <c r="R19" s="3">
        <v>-4479</v>
      </c>
      <c r="Z19" s="3"/>
    </row>
    <row r="20" spans="1:26" s="1" customFormat="1" ht="15" customHeight="1" x14ac:dyDescent="0.2">
      <c r="A20" s="10" t="s">
        <v>29</v>
      </c>
      <c r="B20" s="3">
        <v>98582</v>
      </c>
      <c r="C20" s="3"/>
      <c r="D20" s="3">
        <v>18735</v>
      </c>
      <c r="E20" s="3"/>
      <c r="F20" s="3">
        <v>-484</v>
      </c>
      <c r="G20" s="3"/>
      <c r="H20" s="3">
        <v>19219</v>
      </c>
      <c r="I20" s="3"/>
      <c r="J20" s="3">
        <v>1123</v>
      </c>
      <c r="K20" s="3"/>
      <c r="L20" s="3">
        <v>79732</v>
      </c>
      <c r="M20" s="3"/>
      <c r="N20" s="3">
        <v>68635</v>
      </c>
      <c r="O20" s="3"/>
      <c r="P20" s="3">
        <v>11097</v>
      </c>
      <c r="Q20" s="3"/>
      <c r="R20" s="3">
        <v>-1008</v>
      </c>
      <c r="Z20" s="3"/>
    </row>
    <row r="21" spans="1:26" s="1" customFormat="1" ht="15" customHeight="1" x14ac:dyDescent="0.2">
      <c r="A21" s="10" t="s">
        <v>30</v>
      </c>
      <c r="B21" s="3">
        <v>74035</v>
      </c>
      <c r="C21" s="3"/>
      <c r="D21" s="3">
        <v>29487</v>
      </c>
      <c r="E21" s="3"/>
      <c r="F21" s="3">
        <v>8334</v>
      </c>
      <c r="G21" s="3"/>
      <c r="H21" s="3">
        <v>21153</v>
      </c>
      <c r="I21" s="3"/>
      <c r="J21" s="3">
        <v>-640</v>
      </c>
      <c r="K21" s="3"/>
      <c r="L21" s="3">
        <v>39541</v>
      </c>
      <c r="M21" s="3"/>
      <c r="N21" s="3">
        <v>32998</v>
      </c>
      <c r="O21" s="3"/>
      <c r="P21" s="3">
        <v>6543</v>
      </c>
      <c r="Q21" s="3"/>
      <c r="R21" s="3">
        <v>5647</v>
      </c>
      <c r="Z21" s="3"/>
    </row>
    <row r="22" spans="1:26" s="1" customFormat="1" ht="15" customHeight="1" x14ac:dyDescent="0.2">
      <c r="A22" s="10" t="s">
        <v>31</v>
      </c>
      <c r="B22" s="3">
        <v>70622</v>
      </c>
      <c r="C22" s="3"/>
      <c r="D22" s="3">
        <v>13295</v>
      </c>
      <c r="E22" s="3"/>
      <c r="F22" s="3">
        <v>-3056</v>
      </c>
      <c r="G22" s="3"/>
      <c r="H22" s="3">
        <v>16351</v>
      </c>
      <c r="I22" s="3"/>
      <c r="J22" s="3">
        <v>62</v>
      </c>
      <c r="K22" s="3"/>
      <c r="L22" s="3">
        <v>56807</v>
      </c>
      <c r="M22" s="3"/>
      <c r="N22" s="3">
        <v>44967</v>
      </c>
      <c r="O22" s="3"/>
      <c r="P22" s="3">
        <v>11840</v>
      </c>
      <c r="Q22" s="3"/>
      <c r="R22" s="3">
        <v>457</v>
      </c>
      <c r="Z22" s="3"/>
    </row>
    <row r="23" spans="1:26" ht="15" customHeight="1" x14ac:dyDescent="0.2">
      <c r="A23" s="10" t="s">
        <v>32</v>
      </c>
      <c r="B23" s="3">
        <v>52635</v>
      </c>
      <c r="C23" s="3"/>
      <c r="D23" s="3">
        <v>19617</v>
      </c>
      <c r="E23" s="3"/>
      <c r="F23" s="3">
        <v>-5093</v>
      </c>
      <c r="G23" s="3"/>
      <c r="H23" s="3">
        <v>24710</v>
      </c>
      <c r="I23" s="3"/>
      <c r="J23" s="3">
        <v>2371</v>
      </c>
      <c r="K23" s="3"/>
      <c r="L23" s="3">
        <v>32389</v>
      </c>
      <c r="M23" s="3"/>
      <c r="N23" s="3">
        <v>20059</v>
      </c>
      <c r="O23" s="3"/>
      <c r="P23" s="3">
        <v>12329</v>
      </c>
      <c r="Q23" s="3"/>
      <c r="R23" s="3">
        <v>-1741</v>
      </c>
      <c r="Z23" s="3"/>
    </row>
    <row r="24" spans="1:26" ht="15" customHeight="1" x14ac:dyDescent="0.2">
      <c r="A24" s="10" t="s">
        <v>33</v>
      </c>
      <c r="B24" s="3">
        <v>82933</v>
      </c>
      <c r="C24" s="3"/>
      <c r="D24" s="3">
        <v>28167</v>
      </c>
      <c r="E24" s="3"/>
      <c r="F24" s="3">
        <v>6145</v>
      </c>
      <c r="G24" s="3"/>
      <c r="H24" s="3">
        <v>22022</v>
      </c>
      <c r="I24" s="3"/>
      <c r="J24" s="3">
        <v>3543</v>
      </c>
      <c r="K24" s="3"/>
      <c r="L24" s="3">
        <v>52884</v>
      </c>
      <c r="M24" s="3"/>
      <c r="N24" s="3">
        <v>42320</v>
      </c>
      <c r="O24" s="3"/>
      <c r="P24" s="3">
        <v>10565</v>
      </c>
      <c r="Q24" s="3"/>
      <c r="R24" s="3">
        <v>-1662</v>
      </c>
      <c r="Z24" s="3"/>
    </row>
    <row r="25" spans="1:26" ht="15" customHeight="1" x14ac:dyDescent="0.2">
      <c r="A25" s="10" t="s">
        <v>34</v>
      </c>
      <c r="B25" s="3">
        <v>49626</v>
      </c>
      <c r="C25" s="3"/>
      <c r="D25" s="3">
        <v>8506</v>
      </c>
      <c r="E25" s="3"/>
      <c r="F25" s="3">
        <v>-333</v>
      </c>
      <c r="G25" s="3"/>
      <c r="H25" s="3">
        <v>8839</v>
      </c>
      <c r="I25" s="3"/>
      <c r="J25" s="3">
        <v>-26</v>
      </c>
      <c r="K25" s="3"/>
      <c r="L25" s="3">
        <v>42157</v>
      </c>
      <c r="M25" s="3"/>
      <c r="N25" s="3">
        <v>34994</v>
      </c>
      <c r="O25" s="3"/>
      <c r="P25" s="3">
        <v>7163</v>
      </c>
      <c r="Q25" s="3"/>
      <c r="R25" s="3">
        <v>-1011</v>
      </c>
      <c r="Z25" s="3"/>
    </row>
    <row r="26" spans="1:26" ht="15" customHeight="1" x14ac:dyDescent="0.2">
      <c r="A26" s="10" t="s">
        <v>35</v>
      </c>
      <c r="B26" s="3">
        <v>70093</v>
      </c>
      <c r="C26" s="3"/>
      <c r="D26" s="3">
        <v>40911</v>
      </c>
      <c r="E26" s="3"/>
      <c r="F26" s="3">
        <v>23104</v>
      </c>
      <c r="G26" s="3"/>
      <c r="H26" s="3">
        <v>17807</v>
      </c>
      <c r="I26" s="3"/>
      <c r="J26" s="3">
        <v>-1374</v>
      </c>
      <c r="K26" s="3"/>
      <c r="L26" s="3">
        <v>29678</v>
      </c>
      <c r="M26" s="3"/>
      <c r="N26" s="3">
        <v>26701</v>
      </c>
      <c r="O26" s="3"/>
      <c r="P26" s="3">
        <v>2977</v>
      </c>
      <c r="Q26" s="3"/>
      <c r="R26" s="3">
        <v>879</v>
      </c>
      <c r="Z26" s="3"/>
    </row>
    <row r="27" spans="1:26" ht="15" customHeight="1" x14ac:dyDescent="0.2">
      <c r="A27" s="10" t="s">
        <v>36</v>
      </c>
      <c r="B27" s="3">
        <v>48506</v>
      </c>
      <c r="C27" s="3"/>
      <c r="D27" s="3">
        <v>19369</v>
      </c>
      <c r="E27" s="3"/>
      <c r="F27" s="3">
        <v>3502</v>
      </c>
      <c r="G27" s="3"/>
      <c r="H27" s="3">
        <v>15867</v>
      </c>
      <c r="I27" s="3"/>
      <c r="J27" s="3">
        <v>-972</v>
      </c>
      <c r="K27" s="3"/>
      <c r="L27" s="3">
        <v>28970</v>
      </c>
      <c r="M27" s="3"/>
      <c r="N27" s="3">
        <v>22948</v>
      </c>
      <c r="O27" s="3"/>
      <c r="P27" s="3">
        <v>6022</v>
      </c>
      <c r="Q27" s="3"/>
      <c r="R27" s="3">
        <v>1138</v>
      </c>
      <c r="Z27" s="3"/>
    </row>
    <row r="28" spans="1:26" ht="15" customHeight="1" x14ac:dyDescent="0.2">
      <c r="A28" s="10" t="s">
        <v>37</v>
      </c>
      <c r="B28" s="3">
        <v>25136</v>
      </c>
      <c r="C28" s="3"/>
      <c r="D28" s="3">
        <v>21455</v>
      </c>
      <c r="E28" s="3"/>
      <c r="F28" s="3">
        <v>7234</v>
      </c>
      <c r="G28" s="3"/>
      <c r="H28" s="3">
        <v>14221</v>
      </c>
      <c r="I28" s="3"/>
      <c r="J28" s="3">
        <v>-7345</v>
      </c>
      <c r="K28" s="3"/>
      <c r="L28" s="3">
        <v>13082</v>
      </c>
      <c r="M28" s="3"/>
      <c r="N28" s="3">
        <v>8669</v>
      </c>
      <c r="O28" s="3"/>
      <c r="P28" s="3">
        <v>4412</v>
      </c>
      <c r="Q28" s="3"/>
      <c r="R28" s="3">
        <v>-2056</v>
      </c>
      <c r="Z28" s="3"/>
    </row>
    <row r="29" spans="1:26" ht="15" customHeight="1" x14ac:dyDescent="0.2">
      <c r="A29" s="10" t="s">
        <v>38</v>
      </c>
      <c r="B29" s="3">
        <v>210</v>
      </c>
      <c r="C29" s="3"/>
      <c r="D29" s="3">
        <v>18060</v>
      </c>
      <c r="E29" s="3"/>
      <c r="F29" s="3">
        <v>-1280</v>
      </c>
      <c r="G29" s="3"/>
      <c r="H29" s="3">
        <v>19340</v>
      </c>
      <c r="I29" s="3"/>
      <c r="J29" s="3">
        <v>-1143</v>
      </c>
      <c r="K29" s="3"/>
      <c r="L29" s="3">
        <v>-20015</v>
      </c>
      <c r="M29" s="3"/>
      <c r="N29" s="3">
        <v>-16175</v>
      </c>
      <c r="O29" s="3"/>
      <c r="P29" s="3">
        <v>-3840</v>
      </c>
      <c r="Q29" s="3"/>
      <c r="R29" s="3">
        <v>3308</v>
      </c>
      <c r="Z29" s="3"/>
    </row>
    <row r="30" spans="1:26" ht="15" customHeight="1" x14ac:dyDescent="0.2">
      <c r="A30" s="2"/>
      <c r="B30" s="3"/>
      <c r="C30" s="3"/>
      <c r="D30" s="3"/>
      <c r="E30" s="3"/>
      <c r="F30" s="3"/>
      <c r="G30" s="3"/>
      <c r="H30" s="3"/>
      <c r="I30" s="3"/>
      <c r="J30" s="3"/>
      <c r="K30" s="3"/>
      <c r="L30" s="3"/>
      <c r="M30" s="3"/>
      <c r="N30" s="3"/>
      <c r="O30" s="3"/>
      <c r="P30" s="3"/>
      <c r="Q30" s="3"/>
      <c r="R30" s="3"/>
    </row>
    <row r="31" spans="1:26" ht="15" customHeight="1" x14ac:dyDescent="0.2">
      <c r="A31" s="1" t="s">
        <v>12</v>
      </c>
    </row>
    <row r="32" spans="1:26" ht="15" customHeight="1" x14ac:dyDescent="0.2">
      <c r="A32" s="10" t="s">
        <v>39</v>
      </c>
      <c r="B32" s="3">
        <v>-3526</v>
      </c>
      <c r="C32" s="3"/>
      <c r="D32" s="3">
        <v>17393</v>
      </c>
      <c r="E32" s="3"/>
      <c r="F32" s="3">
        <v>14675</v>
      </c>
      <c r="G32" s="3"/>
      <c r="H32" s="3">
        <v>2719</v>
      </c>
      <c r="I32" s="3"/>
      <c r="J32" s="3">
        <v>-1396</v>
      </c>
      <c r="K32" s="3"/>
      <c r="L32" s="3">
        <v>-19884</v>
      </c>
      <c r="M32" s="3"/>
      <c r="N32" s="3">
        <v>-15608</v>
      </c>
      <c r="O32" s="3"/>
      <c r="P32" s="3">
        <v>-4276</v>
      </c>
      <c r="Q32" s="3"/>
      <c r="R32" s="3">
        <v>361</v>
      </c>
    </row>
    <row r="33" spans="1:18" ht="15" customHeight="1" x14ac:dyDescent="0.2">
      <c r="A33" s="10" t="s">
        <v>40</v>
      </c>
      <c r="B33" s="3">
        <v>33156</v>
      </c>
      <c r="C33" s="3"/>
      <c r="D33" s="3">
        <v>29427</v>
      </c>
      <c r="E33" s="3"/>
      <c r="F33" s="3">
        <v>27311</v>
      </c>
      <c r="G33" s="3"/>
      <c r="H33" s="3">
        <v>2116</v>
      </c>
      <c r="I33" s="3"/>
      <c r="J33" s="3">
        <v>187</v>
      </c>
      <c r="K33" s="3"/>
      <c r="L33" s="3">
        <v>1896</v>
      </c>
      <c r="M33" s="3"/>
      <c r="N33" s="3">
        <v>2188</v>
      </c>
      <c r="O33" s="3"/>
      <c r="P33" s="3">
        <v>-292</v>
      </c>
      <c r="Q33" s="3"/>
      <c r="R33" s="3">
        <v>1646</v>
      </c>
    </row>
    <row r="34" spans="1:18" ht="15" customHeight="1" x14ac:dyDescent="0.2">
      <c r="A34" s="10" t="s">
        <v>41</v>
      </c>
      <c r="B34" s="3">
        <v>-4015</v>
      </c>
      <c r="C34" s="3"/>
      <c r="D34" s="3">
        <v>4943</v>
      </c>
      <c r="E34" s="3"/>
      <c r="F34" s="3">
        <v>4531</v>
      </c>
      <c r="G34" s="3"/>
      <c r="H34" s="3">
        <v>411</v>
      </c>
      <c r="I34" s="3"/>
      <c r="J34" s="3">
        <v>-455</v>
      </c>
      <c r="K34" s="3"/>
      <c r="L34" s="3">
        <v>-9415</v>
      </c>
      <c r="M34" s="3"/>
      <c r="N34" s="3">
        <v>-6922</v>
      </c>
      <c r="O34" s="3"/>
      <c r="P34" s="3">
        <v>-2493</v>
      </c>
      <c r="Q34" s="3"/>
      <c r="R34" s="3">
        <v>913</v>
      </c>
    </row>
    <row r="35" spans="1:18" ht="15" customHeight="1" x14ac:dyDescent="0.2">
      <c r="A35" s="10" t="s">
        <v>42</v>
      </c>
      <c r="B35" s="3">
        <v>-4307</v>
      </c>
      <c r="C35" s="3"/>
      <c r="D35" s="3">
        <v>-1388</v>
      </c>
      <c r="E35" s="3"/>
      <c r="F35" s="3">
        <v>-3203</v>
      </c>
      <c r="G35" s="3"/>
      <c r="H35" s="3">
        <v>1815</v>
      </c>
      <c r="I35" s="3"/>
      <c r="J35" s="3">
        <v>-621</v>
      </c>
      <c r="K35" s="3"/>
      <c r="L35" s="3">
        <v>-3696</v>
      </c>
      <c r="M35" s="3"/>
      <c r="N35" s="3">
        <v>-1606</v>
      </c>
      <c r="O35" s="3"/>
      <c r="P35" s="3">
        <v>-2090</v>
      </c>
      <c r="Q35" s="3"/>
      <c r="R35" s="3">
        <v>1398</v>
      </c>
    </row>
    <row r="36" spans="1:18" ht="15" customHeight="1" x14ac:dyDescent="0.2">
      <c r="A36" s="10" t="s">
        <v>43</v>
      </c>
      <c r="B36" s="3">
        <v>-14109</v>
      </c>
      <c r="C36" s="3"/>
      <c r="D36" s="3">
        <v>-1040</v>
      </c>
      <c r="E36" s="3"/>
      <c r="F36" s="3">
        <v>-2672</v>
      </c>
      <c r="G36" s="3"/>
      <c r="H36" s="3">
        <v>1631</v>
      </c>
      <c r="I36" s="3"/>
      <c r="J36" s="3">
        <v>-2734</v>
      </c>
      <c r="K36" s="3"/>
      <c r="L36" s="3">
        <v>-13151</v>
      </c>
      <c r="M36" s="3"/>
      <c r="N36" s="3">
        <v>-9741</v>
      </c>
      <c r="O36" s="3"/>
      <c r="P36" s="3">
        <v>-3410</v>
      </c>
      <c r="Q36" s="3"/>
      <c r="R36" s="3">
        <v>2817</v>
      </c>
    </row>
    <row r="37" spans="1:18" ht="15" customHeight="1" x14ac:dyDescent="0.2">
      <c r="A37" s="10" t="s">
        <v>44</v>
      </c>
      <c r="B37" s="3">
        <v>4030</v>
      </c>
      <c r="C37" s="3"/>
      <c r="D37" s="3">
        <v>13176</v>
      </c>
      <c r="E37" s="3"/>
      <c r="F37" s="3">
        <v>12465</v>
      </c>
      <c r="G37" s="3"/>
      <c r="H37" s="3">
        <v>710</v>
      </c>
      <c r="I37" s="3"/>
      <c r="J37" s="3">
        <v>-1019</v>
      </c>
      <c r="K37" s="3"/>
      <c r="L37" s="3">
        <v>-11718</v>
      </c>
      <c r="M37" s="3"/>
      <c r="N37" s="3">
        <v>-10078</v>
      </c>
      <c r="O37" s="3"/>
      <c r="P37" s="3">
        <v>-1641</v>
      </c>
      <c r="Q37" s="3"/>
      <c r="R37" s="3">
        <v>3592</v>
      </c>
    </row>
    <row r="38" spans="1:18" ht="15" customHeight="1" x14ac:dyDescent="0.2">
      <c r="A38" s="10" t="s">
        <v>45</v>
      </c>
      <c r="B38" s="3">
        <v>3132</v>
      </c>
      <c r="C38" s="3"/>
      <c r="D38" s="3">
        <v>14950</v>
      </c>
      <c r="E38" s="3"/>
      <c r="F38" s="3">
        <v>15531</v>
      </c>
      <c r="G38" s="3"/>
      <c r="H38" s="3">
        <v>-582</v>
      </c>
      <c r="I38" s="3"/>
      <c r="J38" s="3">
        <v>-2291</v>
      </c>
      <c r="K38" s="3"/>
      <c r="L38" s="3">
        <v>-11123</v>
      </c>
      <c r="M38" s="3"/>
      <c r="N38" s="3">
        <v>-7947</v>
      </c>
      <c r="O38" s="3"/>
      <c r="P38" s="3">
        <v>-3176</v>
      </c>
      <c r="Q38" s="3"/>
      <c r="R38" s="3">
        <v>1597</v>
      </c>
    </row>
    <row r="39" spans="1:18" ht="15" customHeight="1" x14ac:dyDescent="0.2">
      <c r="A39" s="10" t="s">
        <v>46</v>
      </c>
      <c r="B39" s="3">
        <v>4745</v>
      </c>
      <c r="C39" s="3"/>
      <c r="D39" s="3">
        <v>5012</v>
      </c>
      <c r="E39" s="3"/>
      <c r="F39" s="3">
        <v>2268</v>
      </c>
      <c r="G39" s="3"/>
      <c r="H39" s="3">
        <v>2744</v>
      </c>
      <c r="I39" s="3"/>
      <c r="J39" s="3">
        <v>-610</v>
      </c>
      <c r="K39" s="3"/>
      <c r="L39" s="3">
        <v>-1518</v>
      </c>
      <c r="M39" s="3"/>
      <c r="N39" s="3">
        <v>973</v>
      </c>
      <c r="O39" s="3"/>
      <c r="P39" s="3">
        <v>-2491</v>
      </c>
      <c r="Q39" s="3"/>
      <c r="R39" s="3">
        <v>1861</v>
      </c>
    </row>
    <row r="40" spans="1:18" ht="15" customHeight="1" x14ac:dyDescent="0.2">
      <c r="A40" s="11" t="s">
        <v>51</v>
      </c>
      <c r="B40" s="3">
        <v>9235</v>
      </c>
      <c r="C40" s="3"/>
      <c r="D40" s="3">
        <v>12253</v>
      </c>
      <c r="E40" s="3"/>
      <c r="F40" s="3">
        <v>11163</v>
      </c>
      <c r="G40" s="3"/>
      <c r="H40" s="3">
        <v>1090</v>
      </c>
      <c r="I40" s="3"/>
      <c r="J40" s="3">
        <v>-1527</v>
      </c>
      <c r="K40" s="3"/>
      <c r="L40" s="3">
        <v>-2526</v>
      </c>
      <c r="M40" s="3"/>
      <c r="N40" s="3">
        <v>1183</v>
      </c>
      <c r="O40" s="3"/>
      <c r="P40" s="3">
        <v>-3709</v>
      </c>
      <c r="Q40" s="3"/>
      <c r="R40" s="3">
        <v>1035</v>
      </c>
    </row>
    <row r="41" spans="1:18" ht="15" customHeight="1" x14ac:dyDescent="0.2">
      <c r="A41" s="11" t="s">
        <v>52</v>
      </c>
      <c r="B41" s="3">
        <v>-3406</v>
      </c>
      <c r="C41" s="3"/>
      <c r="D41" s="3">
        <v>1133</v>
      </c>
      <c r="E41" s="3"/>
      <c r="F41" s="3">
        <v>-7636</v>
      </c>
      <c r="G41" s="3"/>
      <c r="H41" s="3">
        <v>8769</v>
      </c>
      <c r="I41" s="3"/>
      <c r="J41" s="3">
        <v>-1118</v>
      </c>
      <c r="K41" s="3"/>
      <c r="L41" s="3">
        <v>-3996</v>
      </c>
      <c r="M41" s="3"/>
      <c r="N41" s="3">
        <v>638</v>
      </c>
      <c r="O41" s="3"/>
      <c r="P41" s="3">
        <v>-4634</v>
      </c>
      <c r="Q41" s="3"/>
      <c r="R41" s="3">
        <v>575</v>
      </c>
    </row>
    <row r="42" spans="1:18" ht="15" customHeight="1" x14ac:dyDescent="0.2">
      <c r="A42" s="11"/>
      <c r="B42" s="3"/>
      <c r="C42" s="3"/>
      <c r="D42" s="3"/>
      <c r="E42" s="3"/>
      <c r="F42" s="3"/>
      <c r="G42" s="3"/>
      <c r="H42" s="3"/>
      <c r="I42" s="3"/>
      <c r="J42" s="3"/>
      <c r="K42" s="3"/>
      <c r="L42" s="3"/>
      <c r="M42" s="3"/>
      <c r="N42" s="3"/>
      <c r="O42" s="3"/>
      <c r="P42" s="3"/>
      <c r="Q42" s="3"/>
      <c r="R42" s="3"/>
    </row>
    <row r="43" spans="1:18" ht="15" customHeight="1" x14ac:dyDescent="0.2">
      <c r="A43" s="11"/>
      <c r="B43" s="3"/>
      <c r="C43" s="3"/>
      <c r="D43" s="3"/>
      <c r="E43" s="3"/>
      <c r="F43" s="3"/>
      <c r="G43" s="3"/>
      <c r="H43" s="3"/>
      <c r="I43" s="3"/>
      <c r="J43" s="3"/>
      <c r="K43" s="3"/>
      <c r="L43" s="3"/>
      <c r="M43" s="3"/>
      <c r="N43" s="3"/>
      <c r="O43" s="3"/>
      <c r="P43" s="3"/>
      <c r="Q43" s="3"/>
      <c r="R43" s="3"/>
    </row>
    <row r="44" spans="1:18" ht="15" customHeight="1" x14ac:dyDescent="0.2">
      <c r="A44" s="11"/>
      <c r="B44" s="3"/>
      <c r="C44" s="3"/>
      <c r="D44" s="3"/>
      <c r="E44" s="3"/>
      <c r="F44" s="3"/>
      <c r="G44" s="3"/>
      <c r="H44" s="3"/>
      <c r="I44" s="3"/>
      <c r="J44" s="3"/>
      <c r="K44" s="3"/>
      <c r="L44" s="3"/>
      <c r="M44" s="3"/>
      <c r="N44" s="3"/>
      <c r="O44" s="3"/>
      <c r="P44" s="3"/>
      <c r="Q44" s="3"/>
      <c r="R44" s="3"/>
    </row>
    <row r="45" spans="1:18" ht="15" customHeight="1" x14ac:dyDescent="0.2">
      <c r="A45" s="11"/>
      <c r="B45" s="3"/>
      <c r="C45" s="3"/>
      <c r="D45" s="3"/>
      <c r="E45" s="3"/>
      <c r="F45" s="3"/>
      <c r="G45" s="3"/>
      <c r="H45" s="3"/>
      <c r="I45" s="3"/>
      <c r="J45" s="3"/>
      <c r="K45" s="3"/>
      <c r="L45" s="3"/>
      <c r="M45" s="3"/>
      <c r="N45" s="3"/>
      <c r="O45" s="3"/>
      <c r="P45" s="3"/>
      <c r="Q45" s="3"/>
      <c r="R45" s="3"/>
    </row>
    <row r="46" spans="1:18" ht="15" customHeight="1" x14ac:dyDescent="0.2">
      <c r="A46" s="11"/>
      <c r="B46" s="3"/>
      <c r="C46" s="3"/>
      <c r="D46" s="3"/>
      <c r="E46" s="3"/>
      <c r="F46" s="3"/>
      <c r="G46" s="3"/>
      <c r="H46" s="3"/>
      <c r="I46" s="3"/>
      <c r="J46" s="3"/>
      <c r="K46" s="3"/>
      <c r="L46" s="3"/>
      <c r="M46" s="3"/>
      <c r="N46" s="3"/>
      <c r="O46" s="3"/>
      <c r="P46" s="3"/>
      <c r="Q46" s="3"/>
      <c r="R46" s="3"/>
    </row>
    <row r="47" spans="1:18" ht="15" customHeight="1" x14ac:dyDescent="0.2">
      <c r="A47" s="11"/>
      <c r="B47" s="3"/>
      <c r="C47" s="3"/>
      <c r="D47" s="3"/>
      <c r="E47" s="3"/>
      <c r="F47" s="3"/>
      <c r="G47" s="3"/>
      <c r="H47" s="3"/>
      <c r="I47" s="3"/>
      <c r="J47" s="3"/>
      <c r="K47" s="3"/>
      <c r="L47" s="3"/>
      <c r="M47" s="3"/>
      <c r="N47" s="3"/>
      <c r="O47" s="3"/>
      <c r="P47" s="3"/>
      <c r="Q47" s="3"/>
      <c r="R47" s="3"/>
    </row>
    <row r="48" spans="1:18" ht="15" customHeight="1" x14ac:dyDescent="0.2">
      <c r="A48" s="11"/>
      <c r="B48" s="3"/>
      <c r="C48" s="3"/>
      <c r="D48" s="3"/>
      <c r="E48" s="3"/>
      <c r="F48" s="3"/>
      <c r="G48" s="3"/>
      <c r="H48" s="3"/>
      <c r="I48" s="3"/>
      <c r="J48" s="3"/>
      <c r="K48" s="3"/>
      <c r="L48" s="3"/>
      <c r="M48" s="3"/>
      <c r="N48" s="3"/>
      <c r="O48" s="3"/>
      <c r="P48" s="3"/>
      <c r="Q48" s="3"/>
      <c r="R48" s="3"/>
    </row>
    <row r="49" spans="1:18" ht="15" customHeight="1" x14ac:dyDescent="0.2">
      <c r="A49" s="11"/>
      <c r="B49" s="3"/>
      <c r="C49" s="3"/>
      <c r="D49" s="3"/>
      <c r="E49" s="3"/>
      <c r="F49" s="3"/>
      <c r="G49" s="3"/>
      <c r="H49" s="3"/>
      <c r="I49" s="3"/>
      <c r="J49" s="3"/>
      <c r="K49" s="3"/>
      <c r="L49" s="3"/>
      <c r="M49" s="3"/>
      <c r="N49" s="3"/>
      <c r="O49" s="3"/>
      <c r="P49" s="3"/>
      <c r="Q49" s="3"/>
      <c r="R49" s="3"/>
    </row>
    <row r="50" spans="1:18" ht="15" customHeight="1" x14ac:dyDescent="0.2">
      <c r="A50" s="11"/>
      <c r="B50" s="3"/>
      <c r="C50" s="3"/>
      <c r="D50" s="3"/>
      <c r="E50" s="3"/>
      <c r="F50" s="3"/>
      <c r="G50" s="3"/>
      <c r="H50" s="3"/>
      <c r="I50" s="3"/>
      <c r="J50" s="3"/>
      <c r="K50" s="3"/>
      <c r="L50" s="3"/>
      <c r="M50" s="3"/>
      <c r="N50" s="3"/>
      <c r="O50" s="3"/>
      <c r="P50" s="3"/>
      <c r="Q50" s="3"/>
      <c r="R50" s="3"/>
    </row>
    <row r="51" spans="1:18" ht="15" customHeight="1" x14ac:dyDescent="0.2">
      <c r="A51" s="11"/>
      <c r="B51" s="3"/>
      <c r="C51" s="3"/>
      <c r="D51" s="3"/>
      <c r="E51" s="3"/>
      <c r="F51" s="3"/>
      <c r="G51" s="3"/>
      <c r="H51" s="3"/>
      <c r="I51" s="3"/>
      <c r="J51" s="3"/>
      <c r="K51" s="3"/>
      <c r="L51" s="3"/>
      <c r="M51" s="3"/>
      <c r="N51" s="3"/>
      <c r="O51" s="3"/>
      <c r="P51" s="3"/>
      <c r="Q51" s="3"/>
      <c r="R51" s="3"/>
    </row>
    <row r="52" spans="1:18" ht="15" customHeight="1" x14ac:dyDescent="0.2">
      <c r="A52" s="11"/>
      <c r="B52" s="3"/>
      <c r="C52" s="3"/>
      <c r="D52" s="3"/>
      <c r="E52" s="3"/>
      <c r="F52" s="3"/>
      <c r="G52" s="3"/>
      <c r="H52" s="3"/>
      <c r="I52" s="3"/>
      <c r="J52" s="3"/>
      <c r="K52" s="3"/>
      <c r="L52" s="3"/>
      <c r="M52" s="3"/>
      <c r="N52" s="3"/>
      <c r="O52" s="3"/>
      <c r="P52" s="3"/>
      <c r="Q52" s="3"/>
      <c r="R52" s="3"/>
    </row>
    <row r="53" spans="1:18" ht="15" customHeight="1" x14ac:dyDescent="0.2">
      <c r="A53" s="11"/>
      <c r="B53" s="3"/>
      <c r="C53" s="3"/>
      <c r="D53" s="3"/>
      <c r="E53" s="3"/>
      <c r="F53" s="3"/>
      <c r="G53" s="3"/>
      <c r="H53" s="3"/>
      <c r="I53" s="3"/>
      <c r="J53" s="3"/>
      <c r="K53" s="3"/>
      <c r="L53" s="3"/>
      <c r="M53" s="3"/>
      <c r="N53" s="3"/>
      <c r="O53" s="3"/>
      <c r="P53" s="3"/>
      <c r="Q53" s="3"/>
      <c r="R53" s="3"/>
    </row>
    <row r="54" spans="1:18" ht="15" customHeight="1" x14ac:dyDescent="0.2">
      <c r="A54" s="11"/>
      <c r="B54" s="3"/>
      <c r="C54" s="3"/>
      <c r="D54" s="3"/>
      <c r="E54" s="3"/>
      <c r="F54" s="3"/>
      <c r="G54" s="3"/>
      <c r="H54" s="3"/>
      <c r="I54" s="3"/>
      <c r="J54" s="3"/>
      <c r="K54" s="3"/>
      <c r="L54" s="3"/>
      <c r="M54" s="3"/>
      <c r="N54" s="3"/>
      <c r="O54" s="3"/>
      <c r="P54" s="3"/>
      <c r="Q54" s="3"/>
      <c r="R54" s="3"/>
    </row>
    <row r="55" spans="1:18" ht="15" customHeight="1" x14ac:dyDescent="0.2">
      <c r="A55" s="11"/>
      <c r="B55" s="3"/>
      <c r="C55" s="3"/>
      <c r="D55" s="3"/>
      <c r="E55" s="3"/>
      <c r="F55" s="3"/>
      <c r="G55" s="3"/>
      <c r="H55" s="3"/>
      <c r="I55" s="3"/>
      <c r="J55" s="3"/>
      <c r="K55" s="3"/>
      <c r="L55" s="3"/>
      <c r="M55" s="3"/>
      <c r="N55" s="3"/>
      <c r="O55" s="3"/>
      <c r="P55" s="3"/>
      <c r="Q55" s="3"/>
      <c r="R55" s="3"/>
    </row>
    <row r="56" spans="1:18" ht="15" customHeight="1" x14ac:dyDescent="0.2">
      <c r="A56" s="11"/>
      <c r="B56" s="3"/>
      <c r="C56" s="3"/>
      <c r="D56" s="3"/>
      <c r="E56" s="3"/>
      <c r="F56" s="3"/>
      <c r="G56" s="3"/>
      <c r="H56" s="3"/>
      <c r="I56" s="3"/>
      <c r="J56" s="3"/>
      <c r="K56" s="3"/>
      <c r="L56" s="3"/>
      <c r="M56" s="3"/>
      <c r="N56" s="3"/>
      <c r="O56" s="3"/>
      <c r="P56" s="3"/>
      <c r="Q56" s="3"/>
      <c r="R56" s="3"/>
    </row>
    <row r="57" spans="1:18" ht="15" customHeight="1" x14ac:dyDescent="0.2">
      <c r="A57" s="11"/>
      <c r="B57" s="3"/>
      <c r="C57" s="3"/>
      <c r="D57" s="3"/>
      <c r="E57" s="3"/>
      <c r="F57" s="3"/>
      <c r="G57" s="3"/>
      <c r="H57" s="3"/>
      <c r="I57" s="3"/>
      <c r="J57" s="3"/>
      <c r="K57" s="3"/>
      <c r="L57" s="3"/>
      <c r="M57" s="3"/>
      <c r="N57" s="3"/>
      <c r="O57" s="3"/>
      <c r="P57" s="3"/>
      <c r="Q57" s="3"/>
      <c r="R57" s="3"/>
    </row>
    <row r="58" spans="1:18" ht="15" customHeight="1" x14ac:dyDescent="0.2">
      <c r="A58" s="2"/>
      <c r="B58" s="3"/>
      <c r="C58" s="3"/>
      <c r="D58" s="3"/>
      <c r="E58" s="3"/>
      <c r="F58" s="3"/>
      <c r="G58" s="3"/>
      <c r="H58" s="3"/>
      <c r="I58" s="3"/>
      <c r="J58" s="3"/>
      <c r="K58" s="3"/>
      <c r="L58" s="3"/>
      <c r="M58" s="3"/>
      <c r="N58" s="3"/>
      <c r="O58" s="3"/>
      <c r="P58" s="3"/>
      <c r="Q58" s="3"/>
      <c r="R58" s="3"/>
    </row>
    <row r="59" spans="1:18" ht="15" customHeight="1" x14ac:dyDescent="0.2">
      <c r="A59" s="15" t="s">
        <v>13</v>
      </c>
      <c r="B59" s="15"/>
      <c r="C59" s="15"/>
      <c r="D59" s="15"/>
      <c r="E59" s="15"/>
      <c r="F59" s="15"/>
      <c r="G59" s="15"/>
      <c r="H59" s="15"/>
      <c r="I59" s="15"/>
      <c r="J59" s="15"/>
      <c r="K59" s="15"/>
      <c r="L59" s="15"/>
      <c r="M59" s="15"/>
      <c r="N59" s="15"/>
      <c r="O59" s="15"/>
      <c r="P59" s="15"/>
      <c r="Q59" s="15"/>
      <c r="R59" s="15"/>
    </row>
    <row r="60" spans="1:18" ht="15" customHeight="1" x14ac:dyDescent="0.2">
      <c r="A60" s="15"/>
      <c r="B60" s="15"/>
      <c r="C60" s="15"/>
      <c r="D60" s="15"/>
      <c r="E60" s="15"/>
      <c r="F60" s="15"/>
      <c r="G60" s="15"/>
      <c r="H60" s="15"/>
      <c r="I60" s="15"/>
      <c r="J60" s="15"/>
      <c r="K60" s="15"/>
      <c r="L60" s="15"/>
      <c r="M60" s="15"/>
      <c r="N60" s="15"/>
      <c r="O60" s="15"/>
      <c r="P60" s="15"/>
      <c r="Q60" s="15"/>
      <c r="R60" s="15"/>
    </row>
    <row r="61" spans="1:18" ht="15" customHeight="1" x14ac:dyDescent="0.2">
      <c r="A61" s="15"/>
      <c r="B61" s="15"/>
      <c r="C61" s="15"/>
      <c r="D61" s="15"/>
      <c r="E61" s="15"/>
      <c r="F61" s="15"/>
      <c r="G61" s="15"/>
      <c r="H61" s="15"/>
      <c r="I61" s="15"/>
      <c r="J61" s="15"/>
      <c r="K61" s="15"/>
      <c r="L61" s="15"/>
      <c r="M61" s="15"/>
      <c r="N61" s="15"/>
      <c r="O61" s="15"/>
      <c r="P61" s="15"/>
      <c r="Q61" s="15"/>
      <c r="R61" s="15"/>
    </row>
    <row r="62" spans="1:18" ht="15" customHeight="1" x14ac:dyDescent="0.2">
      <c r="A62" s="15"/>
      <c r="B62" s="15"/>
      <c r="C62" s="15"/>
      <c r="D62" s="15"/>
      <c r="E62" s="15"/>
      <c r="F62" s="15"/>
      <c r="G62" s="15"/>
      <c r="H62" s="15"/>
      <c r="I62" s="15"/>
      <c r="J62" s="15"/>
      <c r="K62" s="15"/>
      <c r="L62" s="15"/>
      <c r="M62" s="15"/>
      <c r="N62" s="15"/>
      <c r="O62" s="15"/>
      <c r="P62" s="15"/>
      <c r="Q62" s="15"/>
      <c r="R62" s="15"/>
    </row>
    <row r="63" spans="1:18" ht="15" customHeight="1" x14ac:dyDescent="0.2">
      <c r="A63" s="15"/>
      <c r="B63" s="15"/>
      <c r="C63" s="15"/>
      <c r="D63" s="15"/>
      <c r="E63" s="15"/>
      <c r="F63" s="15"/>
      <c r="G63" s="15"/>
      <c r="H63" s="15"/>
      <c r="I63" s="15"/>
      <c r="J63" s="15"/>
      <c r="K63" s="15"/>
      <c r="L63" s="15"/>
      <c r="M63" s="15"/>
      <c r="N63" s="15"/>
      <c r="O63" s="15"/>
      <c r="P63" s="15"/>
      <c r="Q63" s="15"/>
      <c r="R63" s="15"/>
    </row>
    <row r="64" spans="1:18" ht="15" customHeight="1" x14ac:dyDescent="0.2">
      <c r="A64" s="15"/>
      <c r="B64" s="15"/>
      <c r="C64" s="15"/>
      <c r="D64" s="15"/>
      <c r="E64" s="15"/>
      <c r="F64" s="15"/>
      <c r="G64" s="15"/>
      <c r="H64" s="15"/>
      <c r="I64" s="15"/>
      <c r="J64" s="15"/>
      <c r="K64" s="15"/>
      <c r="L64" s="15"/>
      <c r="M64" s="15"/>
      <c r="N64" s="15"/>
      <c r="O64" s="15"/>
      <c r="P64" s="15"/>
      <c r="Q64" s="15"/>
      <c r="R64" s="15"/>
    </row>
    <row r="65" spans="1:18" ht="15" customHeight="1" x14ac:dyDescent="0.2">
      <c r="A65" s="2"/>
      <c r="B65" s="3"/>
      <c r="C65" s="3"/>
      <c r="D65" s="3"/>
      <c r="E65" s="3"/>
      <c r="F65" s="3"/>
      <c r="G65" s="3"/>
      <c r="H65" s="3"/>
      <c r="I65" s="3"/>
      <c r="J65" s="3"/>
      <c r="K65" s="3"/>
      <c r="L65" s="3"/>
      <c r="M65" s="3"/>
      <c r="N65" s="3"/>
      <c r="O65" s="3"/>
      <c r="P65" s="3"/>
      <c r="Q65" s="3"/>
      <c r="R65" s="3"/>
    </row>
    <row r="66" spans="1:18" ht="15" customHeight="1" x14ac:dyDescent="0.2">
      <c r="A66" s="2"/>
      <c r="B66" s="3"/>
      <c r="C66" s="3"/>
      <c r="D66" s="3"/>
      <c r="E66" s="3"/>
      <c r="F66" s="3"/>
      <c r="G66" s="3"/>
      <c r="H66" s="3"/>
      <c r="I66" s="3"/>
      <c r="J66" s="3"/>
      <c r="K66" s="3"/>
      <c r="L66" s="3"/>
      <c r="M66" s="3"/>
      <c r="N66" s="3"/>
      <c r="O66" s="3"/>
      <c r="P66" s="3"/>
      <c r="Q66" s="3"/>
      <c r="R66" s="3"/>
    </row>
    <row r="67" spans="1:18" ht="15" customHeight="1" x14ac:dyDescent="0.2">
      <c r="A67" s="2"/>
      <c r="B67" s="3"/>
      <c r="C67" s="3"/>
      <c r="D67" s="3"/>
      <c r="E67" s="3"/>
      <c r="F67" s="3"/>
      <c r="G67" s="3"/>
      <c r="H67" s="3"/>
      <c r="I67" s="3"/>
      <c r="J67" s="3"/>
      <c r="K67" s="3"/>
      <c r="L67" s="3"/>
      <c r="M67" s="3"/>
      <c r="N67" s="3"/>
      <c r="O67" s="3"/>
      <c r="P67" s="3"/>
      <c r="Q67" s="3"/>
      <c r="R67" s="3"/>
    </row>
    <row r="68" spans="1:18" ht="15" customHeight="1" x14ac:dyDescent="0.2">
      <c r="A68" s="2"/>
      <c r="B68" s="3"/>
      <c r="C68" s="3"/>
      <c r="D68" s="3"/>
      <c r="E68" s="3"/>
      <c r="F68" s="3"/>
      <c r="G68" s="3"/>
      <c r="H68" s="3"/>
      <c r="I68" s="3"/>
      <c r="J68" s="3"/>
      <c r="K68" s="3"/>
      <c r="L68" s="3"/>
      <c r="M68" s="3"/>
      <c r="N68" s="3"/>
      <c r="O68" s="3"/>
      <c r="P68" s="3"/>
      <c r="Q68" s="3"/>
      <c r="R68" s="3"/>
    </row>
  </sheetData>
  <mergeCells count="7">
    <mergeCell ref="A59:R64"/>
    <mergeCell ref="D1:H1"/>
    <mergeCell ref="L1:P1"/>
    <mergeCell ref="B1:B2"/>
    <mergeCell ref="J1:J2"/>
    <mergeCell ref="A1:A2"/>
    <mergeCell ref="R1:R2"/>
  </mergeCells>
  <pageMargins left="0.7" right="0.7" top="0.75" bottom="0.75" header="0.3" footer="0.3"/>
  <pageSetup scale="67"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Weekly MF &amp; ETF Public Report</vt:lpstr>
      <vt:lpstr>'Weekly MF &amp; ETF Public Report'!Print_Area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Short, Erin</dc:creator>
  <cp:lastModifiedBy>Microsoft Office User</cp:lastModifiedBy>
  <cp:lastPrinted>2015-08-05T20:07:32Z</cp:lastPrinted>
  <dcterms:created xsi:type="dcterms:W3CDTF">2009-01-28T17:34:16Z</dcterms:created>
  <dcterms:modified xsi:type="dcterms:W3CDTF">2022-04-18T01:06:18Z</dcterms:modified>
</cp:coreProperties>
</file>