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349FC3CB-91BB-A245-AB0A-DC5ED566827C}" xr6:coauthVersionLast="47" xr6:coauthVersionMax="47" xr10:uidLastSave="{00000000-0000-0000-0000-000000000000}"/>
  <bookViews>
    <workbookView xWindow="35080" yWindow="500" windowWidth="4500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" i="4" l="1"/>
  <c r="A54" i="4" s="1"/>
  <c r="C54" i="4"/>
  <c r="D54" i="4"/>
  <c r="E54" i="4"/>
  <c r="F54" i="4"/>
  <c r="B53" i="4"/>
  <c r="A53" i="4" s="1"/>
  <c r="C53" i="4"/>
  <c r="E53" i="4"/>
  <c r="E52" i="4"/>
  <c r="C52" i="4"/>
  <c r="B52" i="4"/>
  <c r="A52" i="4"/>
  <c r="B51" i="4"/>
  <c r="A51" i="4" s="1"/>
  <c r="C51" i="4"/>
  <c r="E51" i="4"/>
  <c r="B50" i="4"/>
  <c r="A50" i="4" s="1"/>
  <c r="C50" i="4"/>
  <c r="D50" i="4" s="1"/>
  <c r="E50" i="4"/>
  <c r="B49" i="4"/>
  <c r="A49" i="4" s="1"/>
  <c r="C49" i="4"/>
  <c r="D49" i="4" s="1"/>
  <c r="E49" i="4"/>
  <c r="F49" i="4"/>
  <c r="B48" i="4"/>
  <c r="A48" i="4" s="1"/>
  <c r="C48" i="4"/>
  <c r="D48" i="4" s="1"/>
  <c r="E48" i="4"/>
  <c r="B2" i="4"/>
  <c r="B47" i="4"/>
  <c r="A47" i="4" s="1"/>
  <c r="C47" i="4"/>
  <c r="E47" i="4"/>
  <c r="F48" i="4" s="1"/>
  <c r="B46" i="4"/>
  <c r="A46" i="4" s="1"/>
  <c r="C46" i="4"/>
  <c r="E46" i="4"/>
  <c r="F47" i="4" s="1"/>
  <c r="B45" i="4"/>
  <c r="A45" i="4" s="1"/>
  <c r="C45" i="4"/>
  <c r="E45" i="4"/>
  <c r="B44" i="4"/>
  <c r="A44" i="4" s="1"/>
  <c r="C44" i="4"/>
  <c r="D44" i="4" s="1"/>
  <c r="E44" i="4"/>
  <c r="F44" i="4" s="1"/>
  <c r="B43" i="4"/>
  <c r="A43" i="4" s="1"/>
  <c r="C43" i="4"/>
  <c r="E43" i="4"/>
  <c r="B42" i="4"/>
  <c r="A42" i="4" s="1"/>
  <c r="C42" i="4"/>
  <c r="E42" i="4"/>
  <c r="B41" i="4"/>
  <c r="A41" i="4" s="1"/>
  <c r="C41" i="4"/>
  <c r="D42" i="4" s="1"/>
  <c r="E41" i="4"/>
  <c r="F41" i="4" s="1"/>
  <c r="B40" i="4"/>
  <c r="A40" i="4" s="1"/>
  <c r="C40" i="4"/>
  <c r="E40" i="4"/>
  <c r="F42" i="4" l="1"/>
  <c r="D51" i="4"/>
  <c r="F53" i="4"/>
  <c r="F45" i="4"/>
  <c r="F50" i="4"/>
  <c r="D46" i="4"/>
  <c r="F51" i="4"/>
  <c r="D47" i="4"/>
  <c r="D52" i="4"/>
  <c r="F52" i="4"/>
  <c r="F43" i="4"/>
  <c r="D43" i="4"/>
  <c r="D53" i="4"/>
  <c r="F40" i="4"/>
  <c r="D45" i="4"/>
  <c r="F46" i="4"/>
  <c r="D41" i="4"/>
  <c r="B39" i="4"/>
  <c r="A39" i="4" s="1"/>
  <c r="C39" i="4"/>
  <c r="D39" i="4" s="1"/>
  <c r="E39" i="4"/>
  <c r="A34" i="4"/>
  <c r="B37" i="4"/>
  <c r="A37" i="4" s="1"/>
  <c r="C37" i="4"/>
  <c r="E37" i="4"/>
  <c r="F37" i="4" s="1"/>
  <c r="B38" i="4"/>
  <c r="A38" i="4" s="1"/>
  <c r="C38" i="4"/>
  <c r="D38" i="4"/>
  <c r="E38" i="4"/>
  <c r="F38" i="4"/>
  <c r="B36" i="4"/>
  <c r="A36" i="4" s="1"/>
  <c r="C36" i="4"/>
  <c r="D36" i="4" s="1"/>
  <c r="E36" i="4"/>
  <c r="F36" i="4" s="1"/>
  <c r="B34" i="4"/>
  <c r="C34" i="4"/>
  <c r="E34" i="4"/>
  <c r="F34" i="4"/>
  <c r="B35" i="4"/>
  <c r="A35" i="4" s="1"/>
  <c r="C35" i="4"/>
  <c r="D35" i="4" s="1"/>
  <c r="E35" i="4"/>
  <c r="C2" i="4"/>
  <c r="D3" i="4" s="1"/>
  <c r="B3" i="4"/>
  <c r="C30" i="4"/>
  <c r="E30" i="4"/>
  <c r="F30" i="4" s="1"/>
  <c r="C31" i="4"/>
  <c r="D31" i="4"/>
  <c r="E31" i="4"/>
  <c r="F31" i="4" s="1"/>
  <c r="C32" i="4"/>
  <c r="D33" i="4" s="1"/>
  <c r="E32" i="4"/>
  <c r="F33" i="4" s="1"/>
  <c r="C33" i="4"/>
  <c r="D34" i="4" s="1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C28" i="4"/>
  <c r="C29" i="4"/>
  <c r="D29" i="4" s="1"/>
  <c r="C26" i="4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6" i="4"/>
  <c r="E8" i="4"/>
  <c r="E9" i="4"/>
  <c r="E10" i="4"/>
  <c r="F10" i="4"/>
  <c r="E11" i="4"/>
  <c r="F11" i="4" s="1"/>
  <c r="E12" i="4"/>
  <c r="F12" i="4" s="1"/>
  <c r="E14" i="4"/>
  <c r="E15" i="4"/>
  <c r="F15" i="4"/>
  <c r="E16" i="4"/>
  <c r="F16" i="4" s="1"/>
  <c r="E17" i="4"/>
  <c r="F17" i="4" s="1"/>
  <c r="E18" i="4"/>
  <c r="F18" i="4" s="1"/>
  <c r="E19" i="4"/>
  <c r="F19" i="4" s="1"/>
  <c r="E20" i="4"/>
  <c r="E21" i="4"/>
  <c r="F21" i="4" s="1"/>
  <c r="E22" i="4"/>
  <c r="F22" i="4" s="1"/>
  <c r="E23" i="4"/>
  <c r="E24" i="4"/>
  <c r="F24" i="4" s="1"/>
  <c r="E25" i="4"/>
  <c r="F25" i="4" s="1"/>
  <c r="C4" i="4"/>
  <c r="D4" i="4" s="1"/>
  <c r="C5" i="4"/>
  <c r="C6" i="4"/>
  <c r="D6" i="4"/>
  <c r="C7" i="4"/>
  <c r="D7" i="4" s="1"/>
  <c r="C8" i="4"/>
  <c r="D8" i="4"/>
  <c r="C9" i="4"/>
  <c r="D9" i="4"/>
  <c r="C10" i="4"/>
  <c r="D10" i="4"/>
  <c r="C11" i="4"/>
  <c r="D11" i="4" s="1"/>
  <c r="C12" i="4"/>
  <c r="D12" i="4" s="1"/>
  <c r="C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C22" i="4"/>
  <c r="D22" i="4" s="1"/>
  <c r="C23" i="4"/>
  <c r="D23" i="4"/>
  <c r="C24" i="4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3" i="4"/>
  <c r="D32" i="4" l="1"/>
  <c r="D28" i="4"/>
  <c r="D26" i="4"/>
  <c r="F13" i="4"/>
  <c r="D25" i="4"/>
  <c r="D30" i="4"/>
  <c r="D37" i="4"/>
  <c r="F8" i="4"/>
  <c r="D40" i="4"/>
  <c r="F7" i="4"/>
  <c r="F35" i="4"/>
  <c r="F39" i="4"/>
  <c r="D13" i="4"/>
  <c r="F20" i="4"/>
  <c r="F27" i="4"/>
  <c r="D5" i="4"/>
  <c r="D15" i="4"/>
  <c r="D27" i="4"/>
  <c r="F9" i="4"/>
  <c r="F32" i="4"/>
</calcChain>
</file>

<file path=xl/sharedStrings.xml><?xml version="1.0" encoding="utf-8"?>
<sst xmlns="http://schemas.openxmlformats.org/spreadsheetml/2006/main" count="124" uniqueCount="75">
  <si>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</si>
  <si>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</si>
  <si>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</si>
  <si>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</si>
  <si>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</si>
  <si>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</si>
  <si>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</si>
  <si>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</si>
  <si>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</si>
  <si>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</si>
  <si>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</si>
  <si>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</si>
  <si>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</si>
  <si>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</si>
  <si>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</si>
  <si>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</si>
  <si>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</si>
  <si>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</si>
  <si>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</si>
  <si>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</si>
  <si>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</si>
  <si>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</si>
  <si>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</si>
  <si>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</si>
  <si>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</si>
  <si>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</si>
  <si>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</si>
  <si>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</si>
  <si>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</si>
  <si>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</si>
  <si>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</si>
  <si>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</si>
  <si>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</si>
  <si>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</si>
  <si>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</si>
  <si>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</si>
  <si>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</si>
  <si>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</si>
  <si>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</si>
  <si>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</si>
  <si>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</si>
  <si>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</si>
  <si>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</si>
  <si>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</si>
  <si>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</si>
  <si>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</si>
  <si>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</si>
  <si>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</si>
  <si>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</si>
  <si>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</si>
  <si>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</si>
  <si>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</si>
  <si>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</si>
  <si>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</si>
  <si>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</si>
  <si>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</si>
  <si>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</si>
  <si>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</si>
  <si>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</si>
  <si>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</si>
  <si>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</si>
  <si>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</si>
  <si>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</si>
  <si>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</si>
  <si>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</si>
  <si>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</si>
  <si>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</si>
  <si>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</si>
  <si>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</si>
  <si>
    <t xml:space="preserve">07/13/2022 </t>
  </si>
  <si>
    <t xml:space="preserve">07/20/2022 </t>
  </si>
  <si>
    <t xml:space="preserve">07/27/2022 </t>
  </si>
  <si>
    <t xml:space="preserve">08/03/2022 </t>
  </si>
  <si>
    <t xml:space="preserve">08/10/2022 </t>
  </si>
  <si>
    <t xml:space="preserve">08/17/2022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</si>
</sst>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  <c:pt idx="45">
                  <c:v>44755</c:v>
                </c:pt>
                <c:pt idx="46">
                  <c:v>44762</c:v>
                </c:pt>
                <c:pt idx="47">
                  <c:v>44769</c:v>
                </c:pt>
                <c:pt idx="48">
                  <c:v>44776</c:v>
                </c:pt>
                <c:pt idx="49">
                  <c:v>44783</c:v>
                </c:pt>
                <c:pt idx="50">
                  <c:v>44790</c:v>
                </c:pt>
              </c:numCache>
            </c:numRef>
          </c:cat>
          <c:val>
            <c:numRef>
              <c:f>Sheet1!$D$3:$D$77</c:f>
              <c:numCache>
                <c:formatCode>0.00%</c:formatCode>
                <c:ptCount val="75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  <c:pt idx="41">
                  <c:v>7.2558742246435666E-3</c:v>
                </c:pt>
                <c:pt idx="42">
                  <c:v>-6.6863221647391622E-3</c:v>
                </c:pt>
                <c:pt idx="43">
                  <c:v>-2.808851341695623E-3</c:v>
                </c:pt>
                <c:pt idx="44">
                  <c:v>-6.1250963047694545E-3</c:v>
                </c:pt>
                <c:pt idx="45">
                  <c:v>5.3574560121587653E-3</c:v>
                </c:pt>
                <c:pt idx="46">
                  <c:v>3.3410245054763667E-3</c:v>
                </c:pt>
                <c:pt idx="47">
                  <c:v>-7.3403947071890802E-5</c:v>
                </c:pt>
                <c:pt idx="48">
                  <c:v>2.3487767686498351E-3</c:v>
                </c:pt>
                <c:pt idx="49">
                  <c:v>-3.8497774131615813E-3</c:v>
                </c:pt>
                <c:pt idx="50">
                  <c:v>-3.5473571044846771E-3</c:v>
                </c:pt>
                <c:pt idx="51">
                  <c:v>-3.7415284088537209E-3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  <c:pt idx="45">
                  <c:v>44755</c:v>
                </c:pt>
                <c:pt idx="46">
                  <c:v>44762</c:v>
                </c:pt>
                <c:pt idx="47">
                  <c:v>44769</c:v>
                </c:pt>
                <c:pt idx="48">
                  <c:v>44776</c:v>
                </c:pt>
                <c:pt idx="49">
                  <c:v>44783</c:v>
                </c:pt>
                <c:pt idx="50">
                  <c:v>44790</c:v>
                </c:pt>
              </c:numCache>
            </c:numRef>
          </c:cat>
          <c:val>
            <c:numRef>
              <c:f>Sheet1!$F$3:$F$76</c:f>
              <c:numCache>
                <c:formatCode>0.00%</c:formatCode>
                <c:ptCount val="74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  <c:pt idx="41">
                  <c:v>2.7187855199862056E-3</c:v>
                </c:pt>
                <c:pt idx="42">
                  <c:v>6.5037431968993165E-3</c:v>
                </c:pt>
                <c:pt idx="43">
                  <c:v>7.4045456574131927E-3</c:v>
                </c:pt>
                <c:pt idx="44">
                  <c:v>4.9494601281183329E-3</c:v>
                </c:pt>
                <c:pt idx="45">
                  <c:v>6.8579206365825566E-3</c:v>
                </c:pt>
                <c:pt idx="46">
                  <c:v>3.8892856849658073E-3</c:v>
                </c:pt>
                <c:pt idx="47">
                  <c:v>6.3084667842902347E-3</c:v>
                </c:pt>
                <c:pt idx="48">
                  <c:v>1.0090407340940642E-4</c:v>
                </c:pt>
                <c:pt idx="49">
                  <c:v>-1.4978341670058011E-3</c:v>
                </c:pt>
                <c:pt idx="50">
                  <c:v>1.8303430045158407E-3</c:v>
                </c:pt>
                <c:pt idx="51">
                  <c:v>4.1576241838073335E-3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Sheet1!$A$22:$A$91</c:f>
              <c:numCache>
                <c:formatCode>m/d/yy;@</c:formatCode>
                <c:ptCount val="70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</c:numCache>
            </c:numRef>
          </c:cat>
          <c:val>
            <c:numRef>
              <c:f>Sheet1!$C$22:$C$95</c:f>
              <c:numCache>
                <c:formatCode>#,##0</c:formatCode>
                <c:ptCount val="74"/>
                <c:pt idx="0">
                  <c:v>3216456</c:v>
                </c:pt>
                <c:pt idx="1">
                  <c:v>3191821</c:v>
                </c:pt>
                <c:pt idx="2">
                  <c:v>3140830</c:v>
                </c:pt>
                <c:pt idx="3">
                  <c:v>3159944</c:v>
                </c:pt>
                <c:pt idx="4">
                  <c:v>3145081</c:v>
                </c:pt>
                <c:pt idx="5">
                  <c:v>3115863</c:v>
                </c:pt>
                <c:pt idx="6">
                  <c:v>3075231</c:v>
                </c:pt>
                <c:pt idx="7">
                  <c:v>3077286</c:v>
                </c:pt>
                <c:pt idx="8">
                  <c:v>3176276</c:v>
                </c:pt>
                <c:pt idx="9">
                  <c:v>3144169</c:v>
                </c:pt>
                <c:pt idx="10">
                  <c:v>3120648</c:v>
                </c:pt>
                <c:pt idx="11">
                  <c:v>3124767</c:v>
                </c:pt>
                <c:pt idx="12">
                  <c:v>3153268</c:v>
                </c:pt>
                <c:pt idx="13">
                  <c:v>3126112</c:v>
                </c:pt>
                <c:pt idx="14">
                  <c:v>3100953</c:v>
                </c:pt>
                <c:pt idx="15">
                  <c:v>3059150</c:v>
                </c:pt>
                <c:pt idx="16">
                  <c:v>3109117</c:v>
                </c:pt>
                <c:pt idx="17">
                  <c:v>3109874</c:v>
                </c:pt>
                <c:pt idx="18">
                  <c:v>3093138</c:v>
                </c:pt>
                <c:pt idx="19">
                  <c:v>3066737</c:v>
                </c:pt>
                <c:pt idx="20">
                  <c:v>3107833</c:v>
                </c:pt>
                <c:pt idx="21">
                  <c:v>3105346</c:v>
                </c:pt>
                <c:pt idx="22">
                  <c:v>3127878</c:v>
                </c:pt>
                <c:pt idx="23">
                  <c:v>3106964</c:v>
                </c:pt>
                <c:pt idx="24">
                  <c:v>3098237</c:v>
                </c:pt>
                <c:pt idx="25">
                  <c:v>3079260</c:v>
                </c:pt>
                <c:pt idx="26">
                  <c:v>3095757</c:v>
                </c:pt>
                <c:pt idx="27">
                  <c:v>3106100</c:v>
                </c:pt>
                <c:pt idx="28">
                  <c:v>3105872</c:v>
                </c:pt>
                <c:pt idx="29">
                  <c:v>3113167</c:v>
                </c:pt>
                <c:pt idx="30">
                  <c:v>3101182</c:v>
                </c:pt>
                <c:pt idx="31">
                  <c:v>3090181</c:v>
                </c:pt>
                <c:pt idx="32">
                  <c:v>3078619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Sheet1!$A$22:$A$91</c:f>
              <c:numCache>
                <c:formatCode>m/d/yy;@</c:formatCode>
                <c:ptCount val="70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</c:numCache>
            </c:numRef>
          </c:cat>
          <c:val>
            <c:numRef>
              <c:f>Sheet1!$E$22:$E$90</c:f>
              <c:numCache>
                <c:formatCode>#,##0</c:formatCode>
                <c:ptCount val="69"/>
                <c:pt idx="0">
                  <c:v>1486116</c:v>
                </c:pt>
                <c:pt idx="1">
                  <c:v>1482637</c:v>
                </c:pt>
                <c:pt idx="2">
                  <c:v>1475701</c:v>
                </c:pt>
                <c:pt idx="3">
                  <c:v>1485182</c:v>
                </c:pt>
                <c:pt idx="4">
                  <c:v>1482510</c:v>
                </c:pt>
                <c:pt idx="5">
                  <c:v>1477381</c:v>
                </c:pt>
                <c:pt idx="6">
                  <c:v>1474493</c:v>
                </c:pt>
                <c:pt idx="7">
                  <c:v>1477450</c:v>
                </c:pt>
                <c:pt idx="8">
                  <c:v>1429754</c:v>
                </c:pt>
                <c:pt idx="9">
                  <c:v>1431379</c:v>
                </c:pt>
                <c:pt idx="10">
                  <c:v>1438014</c:v>
                </c:pt>
                <c:pt idx="11">
                  <c:v>1435849</c:v>
                </c:pt>
                <c:pt idx="12">
                  <c:v>1437078</c:v>
                </c:pt>
                <c:pt idx="13">
                  <c:v>1433440</c:v>
                </c:pt>
                <c:pt idx="14">
                  <c:v>1428733</c:v>
                </c:pt>
                <c:pt idx="15">
                  <c:v>1409256</c:v>
                </c:pt>
                <c:pt idx="16">
                  <c:v>1400620</c:v>
                </c:pt>
                <c:pt idx="17">
                  <c:v>1402069</c:v>
                </c:pt>
                <c:pt idx="18">
                  <c:v>1407734</c:v>
                </c:pt>
                <c:pt idx="19">
                  <c:v>1417902</c:v>
                </c:pt>
                <c:pt idx="20">
                  <c:v>1420845</c:v>
                </c:pt>
                <c:pt idx="21">
                  <c:v>1420855</c:v>
                </c:pt>
                <c:pt idx="22">
                  <c:v>1424718</c:v>
                </c:pt>
                <c:pt idx="23">
                  <c:v>1433984</c:v>
                </c:pt>
                <c:pt idx="24">
                  <c:v>1444602</c:v>
                </c:pt>
                <c:pt idx="25">
                  <c:v>1451752</c:v>
                </c:pt>
                <c:pt idx="26">
                  <c:v>1461708</c:v>
                </c:pt>
                <c:pt idx="27">
                  <c:v>1467393</c:v>
                </c:pt>
                <c:pt idx="28">
                  <c:v>1476650</c:v>
                </c:pt>
                <c:pt idx="29">
                  <c:v>1476799</c:v>
                </c:pt>
                <c:pt idx="30">
                  <c:v>1474587</c:v>
                </c:pt>
                <c:pt idx="31">
                  <c:v>1477286</c:v>
                </c:pt>
                <c:pt idx="32">
                  <c:v>1483428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300463</xdr:colOff>
      <xdr:row>1</xdr:row>
      <xdr:rowOff>23232</xdr:rowOff>
    </xdr:from>
    <xdr:to>
      <xdr:col>19</xdr:col>
      <xdr:colOff>573049</xdr:colOff>
      <xdr:row>30</xdr:row>
      <xdr:rowOff>100671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300463</xdr:colOff>
      <xdr:row>31</xdr:row>
      <xdr:rowOff>91996</xdr:rowOff>
    </xdr:from>
    <xdr:to>
      <xdr:col>19</xdr:col>
      <xdr:colOff>573048</xdr:colOff>
      <xdr:row>64</xdr:row>
      <xdr:rowOff>69695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zoomScale="160" zoomScaleNormal="160" workbookViewId="0">
      <selection activeCell="F59" sqref="F59"/>
    </sheetView>
  </sheetViews>
  <sheetFormatPr baseColWidth="10" defaultRowHeight="15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29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ref="F30:F36" si="3">(E30-E29)/E29</f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3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3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3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3"/>
        <v>8.5593958696213873E-4</v>
      </c>
    </row>
    <row r="35" spans="1:6" x14ac:dyDescent="0.2">
      <c r="A35" s="22">
        <f t="shared" ref="A35:A38" si="4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3"/>
        <v>-2.5315257766105946E-3</v>
      </c>
    </row>
    <row r="36" spans="1:6" x14ac:dyDescent="0.2">
      <c r="A36" s="22">
        <f t="shared" si="4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3"/>
        <v>-3.2837091193213528E-3</v>
      </c>
    </row>
    <row r="37" spans="1:6" x14ac:dyDescent="0.2">
      <c r="A37" s="22">
        <f t="shared" si="4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5">(C37-C36)/C36</f>
        <v>-1.3480694483276592E-2</v>
      </c>
      <c r="E37" s="24">
        <f>'Public Report'!AA45</f>
        <v>1409256</v>
      </c>
      <c r="F37" s="25">
        <f t="shared" ref="F37:F38" si="6">(E37-E36)/E36</f>
        <v>-1.363235818028981E-2</v>
      </c>
    </row>
    <row r="38" spans="1:6" x14ac:dyDescent="0.2">
      <c r="A38" s="22">
        <f t="shared" si="4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5"/>
        <v>1.6333622084565975E-2</v>
      </c>
      <c r="E38" s="24">
        <f>'Public Report'!AA46</f>
        <v>1400620</v>
      </c>
      <c r="F38" s="25">
        <f t="shared" si="6"/>
        <v>-6.1280562225741811E-3</v>
      </c>
    </row>
    <row r="39" spans="1:6" x14ac:dyDescent="0.2">
      <c r="A39" s="22">
        <f t="shared" ref="A39" si="7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8">(C39-C38)/C38</f>
        <v>2.434774889462185E-4</v>
      </c>
      <c r="E39" s="24">
        <f>'Public Report'!AA47</f>
        <v>1402069</v>
      </c>
      <c r="F39" s="25">
        <f t="shared" ref="F39" si="9">(E39-E38)/E38</f>
        <v>1.0345418457540232E-3</v>
      </c>
    </row>
    <row r="40" spans="1:6" x14ac:dyDescent="0.2">
      <c r="A40" s="22">
        <f t="shared" ref="A40" si="10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11">(C40-C39)/C39</f>
        <v>-5.3815685137082727E-3</v>
      </c>
      <c r="E40" s="24">
        <f>'Public Report'!AA48</f>
        <v>1407734</v>
      </c>
      <c r="F40" s="25">
        <f t="shared" ref="F40" si="12">(E40-E39)/E39</f>
        <v>4.0404573526695194E-3</v>
      </c>
    </row>
    <row r="41" spans="1:6" x14ac:dyDescent="0.2">
      <c r="A41" s="22">
        <f t="shared" ref="A41" si="13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4">(C41-C40)/C40</f>
        <v>-8.5353450120880473E-3</v>
      </c>
      <c r="E41" s="24">
        <f>'Public Report'!AA49</f>
        <v>1417902</v>
      </c>
      <c r="F41" s="25">
        <f t="shared" ref="F41" si="15">(E41-E40)/E40</f>
        <v>7.2229554731220525E-3</v>
      </c>
    </row>
    <row r="42" spans="1:6" x14ac:dyDescent="0.2">
      <c r="A42" s="22">
        <f t="shared" ref="A42" si="16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7">(C42-C41)/C41</f>
        <v>1.3400562226235898E-2</v>
      </c>
      <c r="E42" s="24">
        <f>'Public Report'!AA50</f>
        <v>1420845</v>
      </c>
      <c r="F42" s="25">
        <f t="shared" ref="F42" si="18">(E42-E41)/E41</f>
        <v>2.0756018399014885E-3</v>
      </c>
    </row>
    <row r="43" spans="1:6" x14ac:dyDescent="0.2">
      <c r="A43" s="22">
        <f t="shared" ref="A43" si="19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20">(C43-C42)/C42</f>
        <v>-8.0023604871947752E-4</v>
      </c>
      <c r="E43" s="24">
        <f>'Public Report'!AA51</f>
        <v>1420855</v>
      </c>
      <c r="F43" s="25">
        <f t="shared" ref="F43" si="21">(E43-E42)/E42</f>
        <v>7.0380653765892836E-6</v>
      </c>
    </row>
    <row r="44" spans="1:6" x14ac:dyDescent="0.2">
      <c r="A44" s="22">
        <f t="shared" ref="A44" si="22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23">(C44-C43)/C43</f>
        <v>7.2558742246435666E-3</v>
      </c>
      <c r="E44" s="24">
        <f>'Public Report'!AA52</f>
        <v>1424718</v>
      </c>
      <c r="F44" s="25">
        <f t="shared" ref="F44" si="24">(E44-E43)/E43</f>
        <v>2.7187855199862056E-3</v>
      </c>
    </row>
    <row r="45" spans="1:6" x14ac:dyDescent="0.2">
      <c r="A45" s="22">
        <f t="shared" ref="A45:A46" si="25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26">(C45-C44)/C44</f>
        <v>-6.6863221647391622E-3</v>
      </c>
      <c r="E45" s="24">
        <f>'Public Report'!AA53</f>
        <v>1433984</v>
      </c>
      <c r="F45" s="25">
        <f t="shared" ref="F45:F46" si="27">(E45-E44)/E44</f>
        <v>6.5037431968993165E-3</v>
      </c>
    </row>
    <row r="46" spans="1:6" x14ac:dyDescent="0.2">
      <c r="A46" s="22">
        <f t="shared" si="25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26"/>
        <v>-2.808851341695623E-3</v>
      </c>
      <c r="E46" s="24">
        <f>'Public Report'!AA54</f>
        <v>1444602</v>
      </c>
      <c r="F46" s="25">
        <f t="shared" si="27"/>
        <v>7.4045456574131927E-3</v>
      </c>
    </row>
    <row r="47" spans="1:6" x14ac:dyDescent="0.2">
      <c r="A47" s="22">
        <f t="shared" ref="A47" si="28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9">(C47-C46)/C46</f>
        <v>-6.1250963047694545E-3</v>
      </c>
      <c r="E47" s="24">
        <f>'Public Report'!AA55</f>
        <v>1451752</v>
      </c>
      <c r="F47" s="25">
        <f t="shared" ref="F47" si="30">(E47-E46)/E46</f>
        <v>4.9494601281183329E-3</v>
      </c>
    </row>
    <row r="48" spans="1:6" x14ac:dyDescent="0.2">
      <c r="A48" s="22">
        <f t="shared" ref="A48" si="3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32">(C48-C47)/C47</f>
        <v>5.3574560121587653E-3</v>
      </c>
      <c r="E48" s="24">
        <f>'Public Report'!AA56</f>
        <v>1461708</v>
      </c>
      <c r="F48" s="25">
        <f t="shared" ref="F48" si="33">(E48-E47)/E47</f>
        <v>6.8579206365825566E-3</v>
      </c>
    </row>
    <row r="49" spans="1:6" x14ac:dyDescent="0.2">
      <c r="A49" s="22">
        <f t="shared" ref="A49" si="34">VALUE(B49)</f>
        <v>44755</v>
      </c>
      <c r="B49" s="21" t="str">
        <f>'Public Report'!A57</f>
        <v xml:space="preserve">07/13/2022 </v>
      </c>
      <c r="C49" s="23">
        <f>'Public Report'!O57</f>
        <v>3106100</v>
      </c>
      <c r="D49" s="25">
        <f t="shared" ref="D49" si="35">(C49-C48)/C48</f>
        <v>3.3410245054763667E-3</v>
      </c>
      <c r="E49" s="24">
        <f>'Public Report'!AA57</f>
        <v>1467393</v>
      </c>
      <c r="F49" s="25">
        <f t="shared" ref="F49" si="36">(E49-E48)/E48</f>
        <v>3.8892856849658073E-3</v>
      </c>
    </row>
    <row r="50" spans="1:6" x14ac:dyDescent="0.2">
      <c r="A50" s="22">
        <f t="shared" ref="A50" si="37">VALUE(B50)</f>
        <v>44762</v>
      </c>
      <c r="B50" s="21" t="str">
        <f>'Public Report'!A58</f>
        <v xml:space="preserve">07/20/2022 </v>
      </c>
      <c r="C50" s="23">
        <f>'Public Report'!O58</f>
        <v>3105872</v>
      </c>
      <c r="D50" s="25">
        <f t="shared" ref="D50" si="38">(C50-C49)/C49</f>
        <v>-7.3403947071890802E-5</v>
      </c>
      <c r="E50" s="24">
        <f>'Public Report'!AA58</f>
        <v>1476650</v>
      </c>
      <c r="F50" s="25">
        <f t="shared" ref="F50" si="39">(E50-E49)/E49</f>
        <v>6.3084667842902347E-3</v>
      </c>
    </row>
    <row r="51" spans="1:6" x14ac:dyDescent="0.2">
      <c r="A51" s="22">
        <f t="shared" ref="A51" si="40">VALUE(B51)</f>
        <v>44769</v>
      </c>
      <c r="B51" s="21" t="str">
        <f>'Public Report'!A59</f>
        <v xml:space="preserve">07/27/2022 </v>
      </c>
      <c r="C51" s="23">
        <f>'Public Report'!O59</f>
        <v>3113167</v>
      </c>
      <c r="D51" s="25">
        <f t="shared" ref="D51" si="41">(C51-C50)/C50</f>
        <v>2.3487767686498351E-3</v>
      </c>
      <c r="E51" s="24">
        <f>'Public Report'!AA59</f>
        <v>1476799</v>
      </c>
      <c r="F51" s="25">
        <f t="shared" ref="F51" si="42">(E51-E50)/E50</f>
        <v>1.0090407340940642E-4</v>
      </c>
    </row>
    <row r="52" spans="1:6" x14ac:dyDescent="0.2">
      <c r="A52" s="22">
        <f t="shared" ref="A52" si="43">VALUE(B52)</f>
        <v>44776</v>
      </c>
      <c r="B52" s="21" t="str">
        <f>'Public Report'!A60</f>
        <v xml:space="preserve">08/03/2022 </v>
      </c>
      <c r="C52" s="23">
        <f>'Public Report'!O60</f>
        <v>3101182</v>
      </c>
      <c r="D52" s="25">
        <f>(C52-C51)/C51</f>
        <v>-3.8497774131615813E-3</v>
      </c>
      <c r="E52" s="24">
        <f>'Public Report'!AA60</f>
        <v>1474587</v>
      </c>
      <c r="F52" s="25">
        <f>(E52-E51)/E51</f>
        <v>-1.4978341670058011E-3</v>
      </c>
    </row>
    <row r="53" spans="1:6" x14ac:dyDescent="0.2">
      <c r="A53" s="22">
        <f t="shared" ref="A53" si="44">VALUE(B53)</f>
        <v>44783</v>
      </c>
      <c r="B53" s="21" t="str">
        <f>'Public Report'!A61</f>
        <v xml:space="preserve">08/10/2022 </v>
      </c>
      <c r="C53" s="23">
        <f>'Public Report'!O61</f>
        <v>3090181</v>
      </c>
      <c r="D53" s="25">
        <f t="shared" ref="D53" si="45">(C53-C52)/C52</f>
        <v>-3.5473571044846771E-3</v>
      </c>
      <c r="E53" s="24">
        <f>'Public Report'!AA61</f>
        <v>1477286</v>
      </c>
      <c r="F53" s="25">
        <f t="shared" ref="F53" si="46">(E53-E52)/E52</f>
        <v>1.8303430045158407E-3</v>
      </c>
    </row>
    <row r="54" spans="1:6" x14ac:dyDescent="0.2">
      <c r="A54" s="22">
        <f t="shared" ref="A54" si="47">VALUE(B54)</f>
        <v>44790</v>
      </c>
      <c r="B54" s="21" t="str">
        <f>'Public Report'!A62</f>
        <v xml:space="preserve">08/17/2022 </v>
      </c>
      <c r="C54" s="23">
        <f>'Public Report'!O62</f>
        <v>3078619</v>
      </c>
      <c r="D54" s="25">
        <f t="shared" ref="D54" si="48">(C54-C53)/C53</f>
        <v>-3.7415284088537209E-3</v>
      </c>
      <c r="E54" s="24">
        <f>'Public Report'!AA62</f>
        <v>1483428</v>
      </c>
      <c r="F54" s="25">
        <f t="shared" ref="F54" si="49">(E54-E53)/E53</f>
        <v>4.1576241838073335E-3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B64" sqref="B64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6" t="s">
        <v>0</v>
      </c>
      <c r="B5" s="30" t="s">
        <v>11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 t="s">
        <v>1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 t="s">
        <v>2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11"/>
      <c r="AM5" s="11"/>
      <c r="AN5" s="11"/>
      <c r="AO5" s="11"/>
      <c r="AP5" s="12"/>
    </row>
    <row r="6" spans="1:42" ht="16" x14ac:dyDescent="0.2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11"/>
      <c r="AM6" s="11"/>
      <c r="AN6" s="11"/>
      <c r="AO6" s="11"/>
      <c r="AP6" s="12"/>
    </row>
    <row r="7" spans="1:42" s="2" customFormat="1" x14ac:dyDescent="0.2">
      <c r="A7" s="29"/>
      <c r="B7" s="26" t="s">
        <v>3</v>
      </c>
      <c r="C7" s="26"/>
      <c r="D7" s="28" t="s">
        <v>4</v>
      </c>
      <c r="E7" s="28"/>
      <c r="F7" s="26" t="s">
        <v>5</v>
      </c>
      <c r="G7" s="26"/>
      <c r="H7" s="26"/>
      <c r="I7" s="26"/>
      <c r="J7" s="26"/>
      <c r="K7" s="26"/>
      <c r="L7" s="27" t="s">
        <v>6</v>
      </c>
      <c r="M7" s="26"/>
      <c r="N7" s="26" t="s">
        <v>3</v>
      </c>
      <c r="O7" s="26"/>
      <c r="P7" s="28" t="s">
        <v>4</v>
      </c>
      <c r="Q7" s="28"/>
      <c r="R7" s="26" t="s">
        <v>5</v>
      </c>
      <c r="S7" s="26"/>
      <c r="T7" s="26"/>
      <c r="U7" s="26"/>
      <c r="V7" s="26"/>
      <c r="W7" s="26"/>
      <c r="X7" s="27" t="s">
        <v>6</v>
      </c>
      <c r="Y7" s="26"/>
      <c r="Z7" s="26" t="s">
        <v>3</v>
      </c>
      <c r="AA7" s="26"/>
      <c r="AB7" s="28" t="s">
        <v>4</v>
      </c>
      <c r="AC7" s="28"/>
      <c r="AD7" s="26" t="s">
        <v>5</v>
      </c>
      <c r="AE7" s="26"/>
      <c r="AF7" s="26"/>
      <c r="AG7" s="26"/>
      <c r="AH7" s="26"/>
      <c r="AI7" s="26"/>
      <c r="AJ7" s="27" t="s">
        <v>6</v>
      </c>
      <c r="AK7" s="26"/>
      <c r="AL7" s="13"/>
      <c r="AM7" s="13"/>
      <c r="AN7" s="13"/>
      <c r="AO7" s="13"/>
      <c r="AP7" s="13"/>
    </row>
    <row r="8" spans="1:42" s="2" customFormat="1" x14ac:dyDescent="0.2">
      <c r="A8" s="29"/>
      <c r="B8" s="26"/>
      <c r="C8" s="26"/>
      <c r="D8" s="28"/>
      <c r="E8" s="28"/>
      <c r="F8" s="26" t="s">
        <v>3</v>
      </c>
      <c r="G8" s="26"/>
      <c r="H8" s="26" t="s">
        <v>7</v>
      </c>
      <c r="I8" s="26"/>
      <c r="J8" s="26" t="s">
        <v>8</v>
      </c>
      <c r="K8" s="26"/>
      <c r="L8" s="27"/>
      <c r="M8" s="26"/>
      <c r="N8" s="26"/>
      <c r="O8" s="26"/>
      <c r="P8" s="28"/>
      <c r="Q8" s="28"/>
      <c r="R8" s="26" t="s">
        <v>3</v>
      </c>
      <c r="S8" s="26"/>
      <c r="T8" s="26" t="s">
        <v>7</v>
      </c>
      <c r="U8" s="26"/>
      <c r="V8" s="26" t="s">
        <v>8</v>
      </c>
      <c r="W8" s="26"/>
      <c r="X8" s="27"/>
      <c r="Y8" s="26"/>
      <c r="Z8" s="26"/>
      <c r="AA8" s="26"/>
      <c r="AB8" s="28"/>
      <c r="AC8" s="28"/>
      <c r="AD8" s="26" t="s">
        <v>3</v>
      </c>
      <c r="AE8" s="26"/>
      <c r="AF8" s="26" t="s">
        <v>7</v>
      </c>
      <c r="AG8" s="26"/>
      <c r="AH8" s="26" t="s">
        <v>8</v>
      </c>
      <c r="AI8" s="26"/>
      <c r="AJ8" s="27"/>
      <c r="AK8" s="26"/>
      <c r="AL8" s="13"/>
      <c r="AM8" s="13"/>
      <c r="AN8" s="13"/>
      <c r="AO8" s="13"/>
      <c r="AP8" s="13"/>
    </row>
    <row r="9" spans="1:42" s="5" customFormat="1" x14ac:dyDescent="0.2">
      <c r="A9" s="29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customFormat="1" ht="15" customHeight="1" x14ac:dyDescent="0.2">
      <c r="A57" s="19" t="s">
        <v>69</v>
      </c>
      <c r="B57" s="16">
        <v>1048</v>
      </c>
      <c r="C57" s="7">
        <v>4573493</v>
      </c>
      <c r="D57" s="6">
        <v>166</v>
      </c>
      <c r="E57" s="17">
        <v>103472</v>
      </c>
      <c r="F57" s="16">
        <v>665</v>
      </c>
      <c r="G57" s="18">
        <v>4021348</v>
      </c>
      <c r="H57" s="6">
        <v>232</v>
      </c>
      <c r="I57" s="18">
        <v>1261273</v>
      </c>
      <c r="J57" s="6">
        <v>433</v>
      </c>
      <c r="K57" s="18">
        <v>2760075</v>
      </c>
      <c r="L57" s="6">
        <v>217</v>
      </c>
      <c r="M57" s="18">
        <v>448673</v>
      </c>
      <c r="N57" s="16">
        <v>551</v>
      </c>
      <c r="O57" s="7">
        <v>3106100</v>
      </c>
      <c r="P57" s="6">
        <v>28</v>
      </c>
      <c r="Q57" s="17">
        <v>10682</v>
      </c>
      <c r="R57" s="16">
        <v>396</v>
      </c>
      <c r="S57" s="18">
        <v>2877591</v>
      </c>
      <c r="T57" s="6">
        <v>184</v>
      </c>
      <c r="U57" s="18">
        <v>1086632</v>
      </c>
      <c r="V57" s="6">
        <v>212</v>
      </c>
      <c r="W57" s="18">
        <v>1790960</v>
      </c>
      <c r="X57" s="6">
        <v>127</v>
      </c>
      <c r="Y57" s="18">
        <v>217826</v>
      </c>
      <c r="Z57" s="16">
        <v>497</v>
      </c>
      <c r="AA57" s="7">
        <v>1467393</v>
      </c>
      <c r="AB57" s="6">
        <v>138</v>
      </c>
      <c r="AC57" s="17">
        <v>92790</v>
      </c>
      <c r="AD57" s="16">
        <v>269</v>
      </c>
      <c r="AE57" s="18">
        <v>1143756</v>
      </c>
      <c r="AF57" s="6">
        <v>48</v>
      </c>
      <c r="AG57" s="18">
        <v>174641</v>
      </c>
      <c r="AH57" s="6">
        <v>221</v>
      </c>
      <c r="AI57" s="18">
        <v>969115</v>
      </c>
      <c r="AJ57" s="6">
        <v>90</v>
      </c>
      <c r="AK57" s="18">
        <v>230846</v>
      </c>
    </row>
    <row r="58" spans="1:37" customFormat="1" ht="15" customHeight="1" x14ac:dyDescent="0.2">
      <c r="A58" s="19" t="s">
        <v>70</v>
      </c>
      <c r="B58" s="16">
        <v>1048</v>
      </c>
      <c r="C58" s="7">
        <v>4582522</v>
      </c>
      <c r="D58" s="6">
        <v>166</v>
      </c>
      <c r="E58" s="17">
        <v>100533</v>
      </c>
      <c r="F58" s="16">
        <v>665</v>
      </c>
      <c r="G58" s="18">
        <v>4020394</v>
      </c>
      <c r="H58" s="6">
        <v>232</v>
      </c>
      <c r="I58" s="18">
        <v>1260209</v>
      </c>
      <c r="J58" s="6">
        <v>433</v>
      </c>
      <c r="K58" s="18">
        <v>2760185</v>
      </c>
      <c r="L58" s="6">
        <v>217</v>
      </c>
      <c r="M58" s="18">
        <v>461595</v>
      </c>
      <c r="N58" s="16">
        <v>551</v>
      </c>
      <c r="O58" s="7">
        <v>3105872</v>
      </c>
      <c r="P58" s="6">
        <v>28</v>
      </c>
      <c r="Q58" s="17">
        <v>10105</v>
      </c>
      <c r="R58" s="16">
        <v>396</v>
      </c>
      <c r="S58" s="18">
        <v>2872665</v>
      </c>
      <c r="T58" s="6">
        <v>184</v>
      </c>
      <c r="U58" s="18">
        <v>1084512</v>
      </c>
      <c r="V58" s="6">
        <v>212</v>
      </c>
      <c r="W58" s="18">
        <v>1788153</v>
      </c>
      <c r="X58" s="6">
        <v>127</v>
      </c>
      <c r="Y58" s="18">
        <v>223103</v>
      </c>
      <c r="Z58" s="16">
        <v>497</v>
      </c>
      <c r="AA58" s="7">
        <v>1476650</v>
      </c>
      <c r="AB58" s="6">
        <v>138</v>
      </c>
      <c r="AC58" s="17">
        <v>90429</v>
      </c>
      <c r="AD58" s="16">
        <v>269</v>
      </c>
      <c r="AE58" s="18">
        <v>1147729</v>
      </c>
      <c r="AF58" s="6">
        <v>48</v>
      </c>
      <c r="AG58" s="18">
        <v>175697</v>
      </c>
      <c r="AH58" s="6">
        <v>221</v>
      </c>
      <c r="AI58" s="18">
        <v>972032</v>
      </c>
      <c r="AJ58" s="6">
        <v>90</v>
      </c>
      <c r="AK58" s="18">
        <v>238492</v>
      </c>
    </row>
    <row r="59" spans="1:37" customFormat="1" ht="15" customHeight="1" x14ac:dyDescent="0.2">
      <c r="A59" s="19" t="s">
        <v>71</v>
      </c>
      <c r="B59" s="16">
        <v>1048</v>
      </c>
      <c r="C59" s="7">
        <v>4589966</v>
      </c>
      <c r="D59" s="6">
        <v>166</v>
      </c>
      <c r="E59" s="17">
        <v>97494</v>
      </c>
      <c r="F59" s="16">
        <v>665</v>
      </c>
      <c r="G59" s="18">
        <v>4025801</v>
      </c>
      <c r="H59" s="6">
        <v>232</v>
      </c>
      <c r="I59" s="18">
        <v>1262845</v>
      </c>
      <c r="J59" s="6">
        <v>433</v>
      </c>
      <c r="K59" s="18">
        <v>2762956</v>
      </c>
      <c r="L59" s="6">
        <v>217</v>
      </c>
      <c r="M59" s="18">
        <v>466671</v>
      </c>
      <c r="N59" s="16">
        <v>551</v>
      </c>
      <c r="O59" s="7">
        <v>3113167</v>
      </c>
      <c r="P59" s="6">
        <v>28</v>
      </c>
      <c r="Q59" s="17">
        <v>9518</v>
      </c>
      <c r="R59" s="16">
        <v>396</v>
      </c>
      <c r="S59" s="18">
        <v>2879729</v>
      </c>
      <c r="T59" s="6">
        <v>184</v>
      </c>
      <c r="U59" s="18">
        <v>1086135</v>
      </c>
      <c r="V59" s="6">
        <v>212</v>
      </c>
      <c r="W59" s="18">
        <v>1793594</v>
      </c>
      <c r="X59" s="6">
        <v>127</v>
      </c>
      <c r="Y59" s="18">
        <v>223919</v>
      </c>
      <c r="Z59" s="16">
        <v>497</v>
      </c>
      <c r="AA59" s="7">
        <v>1476799</v>
      </c>
      <c r="AB59" s="6">
        <v>138</v>
      </c>
      <c r="AC59" s="17">
        <v>87976</v>
      </c>
      <c r="AD59" s="16">
        <v>269</v>
      </c>
      <c r="AE59" s="18">
        <v>1146072</v>
      </c>
      <c r="AF59" s="6">
        <v>48</v>
      </c>
      <c r="AG59" s="18">
        <v>176710</v>
      </c>
      <c r="AH59" s="6">
        <v>221</v>
      </c>
      <c r="AI59" s="18">
        <v>969362</v>
      </c>
      <c r="AJ59" s="6">
        <v>90</v>
      </c>
      <c r="AK59" s="18">
        <v>242751</v>
      </c>
    </row>
    <row r="60" spans="1:37" customFormat="1" ht="15" customHeight="1" x14ac:dyDescent="0.2">
      <c r="A60" s="19" t="s">
        <v>72</v>
      </c>
      <c r="B60" s="16">
        <v>1044</v>
      </c>
      <c r="C60" s="7">
        <v>4575769</v>
      </c>
      <c r="D60" s="6">
        <v>166</v>
      </c>
      <c r="E60" s="17">
        <v>96707</v>
      </c>
      <c r="F60" s="16">
        <v>663</v>
      </c>
      <c r="G60" s="18">
        <v>4008113</v>
      </c>
      <c r="H60" s="6">
        <v>232</v>
      </c>
      <c r="I60" s="18">
        <v>1260407</v>
      </c>
      <c r="J60" s="6">
        <v>431</v>
      </c>
      <c r="K60" s="18">
        <v>2747707</v>
      </c>
      <c r="L60" s="6">
        <v>215</v>
      </c>
      <c r="M60" s="18">
        <v>470949</v>
      </c>
      <c r="N60" s="16">
        <v>552</v>
      </c>
      <c r="O60" s="7">
        <v>3101182</v>
      </c>
      <c r="P60" s="6">
        <v>28</v>
      </c>
      <c r="Q60" s="17">
        <v>9621</v>
      </c>
      <c r="R60" s="16">
        <v>397</v>
      </c>
      <c r="S60" s="18">
        <v>2867964</v>
      </c>
      <c r="T60" s="6">
        <v>184</v>
      </c>
      <c r="U60" s="18">
        <v>1083443</v>
      </c>
      <c r="V60" s="6">
        <v>213</v>
      </c>
      <c r="W60" s="18">
        <v>1784521</v>
      </c>
      <c r="X60" s="6">
        <v>127</v>
      </c>
      <c r="Y60" s="18">
        <v>223597</v>
      </c>
      <c r="Z60" s="16">
        <v>492</v>
      </c>
      <c r="AA60" s="7">
        <v>1474587</v>
      </c>
      <c r="AB60" s="6">
        <v>138</v>
      </c>
      <c r="AC60" s="17">
        <v>87085</v>
      </c>
      <c r="AD60" s="16">
        <v>266</v>
      </c>
      <c r="AE60" s="18">
        <v>1140150</v>
      </c>
      <c r="AF60" s="6">
        <v>48</v>
      </c>
      <c r="AG60" s="18">
        <v>176964</v>
      </c>
      <c r="AH60" s="6">
        <v>218</v>
      </c>
      <c r="AI60" s="18">
        <v>963186</v>
      </c>
      <c r="AJ60" s="6">
        <v>88</v>
      </c>
      <c r="AK60" s="18">
        <v>247352</v>
      </c>
    </row>
    <row r="61" spans="1:37" customFormat="1" ht="15" customHeight="1" x14ac:dyDescent="0.2">
      <c r="A61" s="19" t="s">
        <v>73</v>
      </c>
      <c r="B61" s="16">
        <v>1044</v>
      </c>
      <c r="C61" s="7">
        <v>4567467</v>
      </c>
      <c r="D61" s="6">
        <v>166</v>
      </c>
      <c r="E61" s="17">
        <v>96675</v>
      </c>
      <c r="F61" s="16">
        <v>663</v>
      </c>
      <c r="G61" s="18">
        <v>3990013</v>
      </c>
      <c r="H61" s="6">
        <v>232</v>
      </c>
      <c r="I61" s="18">
        <v>1252863</v>
      </c>
      <c r="J61" s="6">
        <v>431</v>
      </c>
      <c r="K61" s="18">
        <v>2737151</v>
      </c>
      <c r="L61" s="6">
        <v>215</v>
      </c>
      <c r="M61" s="18">
        <v>480778</v>
      </c>
      <c r="N61" s="16">
        <v>552</v>
      </c>
      <c r="O61" s="7">
        <v>3090181</v>
      </c>
      <c r="P61" s="6">
        <v>28</v>
      </c>
      <c r="Q61" s="17">
        <v>9329</v>
      </c>
      <c r="R61" s="16">
        <v>397</v>
      </c>
      <c r="S61" s="18">
        <v>2854072</v>
      </c>
      <c r="T61" s="6">
        <v>184</v>
      </c>
      <c r="U61" s="18">
        <v>1075372</v>
      </c>
      <c r="V61" s="6">
        <v>213</v>
      </c>
      <c r="W61" s="18">
        <v>1778699</v>
      </c>
      <c r="X61" s="6">
        <v>127</v>
      </c>
      <c r="Y61" s="18">
        <v>226780</v>
      </c>
      <c r="Z61" s="16">
        <v>492</v>
      </c>
      <c r="AA61" s="7">
        <v>1477286</v>
      </c>
      <c r="AB61" s="6">
        <v>138</v>
      </c>
      <c r="AC61" s="17">
        <v>87346</v>
      </c>
      <c r="AD61" s="16">
        <v>266</v>
      </c>
      <c r="AE61" s="18">
        <v>1135942</v>
      </c>
      <c r="AF61" s="6">
        <v>48</v>
      </c>
      <c r="AG61" s="18">
        <v>177490</v>
      </c>
      <c r="AH61" s="6">
        <v>218</v>
      </c>
      <c r="AI61" s="18">
        <v>958451</v>
      </c>
      <c r="AJ61" s="6">
        <v>88</v>
      </c>
      <c r="AK61" s="18">
        <v>253998</v>
      </c>
    </row>
    <row r="62" spans="1:37" customFormat="1" ht="15" customHeight="1" x14ac:dyDescent="0.2">
      <c r="A62" s="19" t="s">
        <v>74</v>
      </c>
      <c r="B62" s="16">
        <v>1045</v>
      </c>
      <c r="C62" s="7">
        <v>4562047</v>
      </c>
      <c r="D62" s="6">
        <v>166</v>
      </c>
      <c r="E62" s="17">
        <v>99131</v>
      </c>
      <c r="F62" s="16">
        <v>664</v>
      </c>
      <c r="G62" s="18">
        <v>3972203</v>
      </c>
      <c r="H62" s="6">
        <v>232</v>
      </c>
      <c r="I62" s="18">
        <v>1241974</v>
      </c>
      <c r="J62" s="6">
        <v>432</v>
      </c>
      <c r="K62" s="18">
        <v>2730229</v>
      </c>
      <c r="L62" s="6">
        <v>215</v>
      </c>
      <c r="M62" s="18">
        <v>490713</v>
      </c>
      <c r="N62" s="16">
        <v>553</v>
      </c>
      <c r="O62" s="7">
        <v>3078619</v>
      </c>
      <c r="P62" s="6">
        <v>28</v>
      </c>
      <c r="Q62" s="17">
        <v>10343</v>
      </c>
      <c r="R62" s="16">
        <v>398</v>
      </c>
      <c r="S62" s="18">
        <v>2838737</v>
      </c>
      <c r="T62" s="6">
        <v>184</v>
      </c>
      <c r="U62" s="18">
        <v>1063541</v>
      </c>
      <c r="V62" s="6">
        <v>214</v>
      </c>
      <c r="W62" s="18">
        <v>1775196</v>
      </c>
      <c r="X62" s="6">
        <v>127</v>
      </c>
      <c r="Y62" s="18">
        <v>229539</v>
      </c>
      <c r="Z62" s="16">
        <v>492</v>
      </c>
      <c r="AA62" s="7">
        <v>1483428</v>
      </c>
      <c r="AB62" s="6">
        <v>138</v>
      </c>
      <c r="AC62" s="17">
        <v>88788</v>
      </c>
      <c r="AD62" s="16">
        <v>266</v>
      </c>
      <c r="AE62" s="18">
        <v>1133466</v>
      </c>
      <c r="AF62" s="6">
        <v>48</v>
      </c>
      <c r="AG62" s="18">
        <v>178433</v>
      </c>
      <c r="AH62" s="6">
        <v>218</v>
      </c>
      <c r="AI62" s="18">
        <v>955033</v>
      </c>
      <c r="AJ62" s="6">
        <v>88</v>
      </c>
      <c r="AK62" s="18">
        <v>261175</v>
      </c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2022-08-19T18:26:52Z</dcterms:modified>
</cp:coreProperties>
</file>