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7935"/>
  </bookViews>
  <sheets>
    <sheet name="Performance" sheetId="1" r:id="rId1"/>
    <sheet name="Graphs" sheetId="2" r:id="rId2"/>
    <sheet name="Sheet3" sheetId="3" r:id="rId3"/>
  </sheets>
  <externalReferences>
    <externalReference r:id="rId4"/>
  </externalReferences>
  <definedNames>
    <definedName name="_xlnm.Print_Area" localSheetId="0">Performance!$A$1:$V$51</definedName>
  </definedNames>
  <calcPr calcId="124519"/>
</workbook>
</file>

<file path=xl/calcChain.xml><?xml version="1.0" encoding="utf-8"?>
<calcChain xmlns="http://schemas.openxmlformats.org/spreadsheetml/2006/main">
  <c r="B5" i="2"/>
  <c r="D5" s="1"/>
  <c r="C5"/>
  <c r="B6"/>
  <c r="D6" s="1"/>
  <c r="C6"/>
  <c r="B7"/>
  <c r="C7"/>
  <c r="D7" s="1"/>
  <c r="B8"/>
  <c r="C8"/>
  <c r="B9"/>
  <c r="C9"/>
  <c r="B10"/>
  <c r="C10"/>
  <c r="B11"/>
  <c r="C11"/>
  <c r="B12"/>
  <c r="C12"/>
  <c r="B13"/>
  <c r="D13" s="1"/>
  <c r="C13"/>
  <c r="B14"/>
  <c r="D14" s="1"/>
  <c r="C14"/>
  <c r="B15"/>
  <c r="C15"/>
  <c r="D15" s="1"/>
  <c r="B16"/>
  <c r="C16"/>
  <c r="B17"/>
  <c r="D17" s="1"/>
  <c r="C17"/>
  <c r="B18"/>
  <c r="C18"/>
  <c r="B19"/>
  <c r="C19"/>
  <c r="B20"/>
  <c r="C20"/>
  <c r="B21"/>
  <c r="D21" s="1"/>
  <c r="C21"/>
  <c r="C4"/>
  <c r="B4"/>
  <c r="F50" i="1"/>
  <c r="D50"/>
  <c r="F49"/>
  <c r="D49"/>
  <c r="Q37"/>
  <c r="D9" i="2" l="1"/>
  <c r="D4"/>
  <c r="D18"/>
  <c r="D19"/>
  <c r="D20"/>
  <c r="D16"/>
  <c r="D12"/>
  <c r="D8"/>
  <c r="D10"/>
  <c r="D11"/>
</calcChain>
</file>

<file path=xl/sharedStrings.xml><?xml version="1.0" encoding="utf-8"?>
<sst xmlns="http://schemas.openxmlformats.org/spreadsheetml/2006/main" count="103" uniqueCount="79">
  <si>
    <t>Simpson &amp; Co. Ltd.</t>
  </si>
  <si>
    <t>Engine Performance Sheet</t>
  </si>
  <si>
    <t>R &amp; D Centre,</t>
  </si>
  <si>
    <t>Chennai - 600 011.</t>
  </si>
  <si>
    <t>Date :</t>
  </si>
  <si>
    <t>SF 021  / 7 / 10-03</t>
  </si>
  <si>
    <t>Engine Type :</t>
  </si>
  <si>
    <t>Diesel</t>
  </si>
  <si>
    <t>Number of cylinders :</t>
  </si>
  <si>
    <t>Radiator :</t>
  </si>
  <si>
    <t>NO</t>
  </si>
  <si>
    <t xml:space="preserve">Dynamometer Type : </t>
  </si>
  <si>
    <t>ECB - 200</t>
  </si>
  <si>
    <t>Engine Rating :</t>
  </si>
  <si>
    <t>Bore dia(mm):</t>
  </si>
  <si>
    <t>Cooling Fan :</t>
  </si>
  <si>
    <t>Operator Name :</t>
  </si>
  <si>
    <t>Rajanbabu/Karthik.N</t>
  </si>
  <si>
    <t>Engine FIP No :</t>
  </si>
  <si>
    <t>Stroke (mm):</t>
  </si>
  <si>
    <t>Air Cleaner :</t>
  </si>
  <si>
    <t>YES</t>
  </si>
  <si>
    <t>Engineer Name:</t>
  </si>
  <si>
    <t>Engine Sr. No :</t>
  </si>
  <si>
    <t>Swept volume (ltrs):</t>
  </si>
  <si>
    <t>Silincer :</t>
  </si>
  <si>
    <t>Test Cell No. :</t>
  </si>
  <si>
    <t>VII</t>
  </si>
  <si>
    <t>E_Speed</t>
  </si>
  <si>
    <t>E_Torque</t>
  </si>
  <si>
    <t>T_Luboil</t>
  </si>
  <si>
    <t>T_WtrOut</t>
  </si>
  <si>
    <t>T_Exhaust</t>
  </si>
  <si>
    <t>T_AirIn</t>
  </si>
  <si>
    <t>T_EBT</t>
  </si>
  <si>
    <t>T_WtrIn</t>
  </si>
  <si>
    <t>T_FuelIn</t>
  </si>
  <si>
    <t>P_AirInDepr</t>
  </si>
  <si>
    <t>P_BIC</t>
  </si>
  <si>
    <t>P_AIC</t>
  </si>
  <si>
    <t>P_LubOil</t>
  </si>
  <si>
    <t>bmep</t>
  </si>
  <si>
    <t>A_Power</t>
  </si>
  <si>
    <t>C_Factor</t>
  </si>
  <si>
    <t>C_Power</t>
  </si>
  <si>
    <t>Blby</t>
  </si>
  <si>
    <t>F_Time</t>
  </si>
  <si>
    <t>r/min</t>
  </si>
  <si>
    <t>Nm</t>
  </si>
  <si>
    <t>°C</t>
  </si>
  <si>
    <t>mbar</t>
  </si>
  <si>
    <t>bar</t>
  </si>
  <si>
    <t>hp</t>
  </si>
  <si>
    <t>***</t>
  </si>
  <si>
    <t>lpm</t>
  </si>
  <si>
    <t>Secs</t>
  </si>
  <si>
    <t>Speed</t>
  </si>
  <si>
    <t>Torque</t>
  </si>
  <si>
    <t>E_Power</t>
  </si>
  <si>
    <t>SFC</t>
  </si>
  <si>
    <t>F.D</t>
  </si>
  <si>
    <t>C.F</t>
  </si>
  <si>
    <t>C_SFC</t>
  </si>
  <si>
    <t>Smoke</t>
  </si>
  <si>
    <t>Blowby</t>
  </si>
  <si>
    <t>rpm</t>
  </si>
  <si>
    <t>kW</t>
  </si>
  <si>
    <t>g/kW.hr</t>
  </si>
  <si>
    <t>mm3/s.cyl.</t>
  </si>
  <si>
    <t>g/s</t>
  </si>
  <si>
    <t>TEST STRTED @</t>
  </si>
  <si>
    <t>TEST STOPPED @</t>
  </si>
  <si>
    <t>TOTAL RUN @</t>
  </si>
  <si>
    <t>Flyup (rpm)</t>
  </si>
  <si>
    <t>LOP</t>
  </si>
  <si>
    <t>Idle (rpm)</t>
  </si>
  <si>
    <t>m¯¹</t>
  </si>
  <si>
    <t>Torque (Nm)</t>
  </si>
  <si>
    <t>Power (hp)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</si>
</sst>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"/>
    <numFmt numFmtId="166" formatCode="[h]:mm:ss;@"/>
  </numFmts>
  <fonts count="2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1"/>
      <color indexed="12"/>
      <name val="Times New Roman"/>
      <family val="1"/>
    </font>
    <font>
      <sz val="11"/>
      <color indexed="12"/>
      <name val="Times New Roman"/>
      <family val="1"/>
    </font>
    <font>
      <sz val="11"/>
      <name val="Times New Roman"/>
      <family val="1"/>
    </font>
    <font>
      <b/>
      <sz val="11"/>
      <color rgb="FF002060"/>
      <name val="Times New Roman"/>
      <family val="1"/>
    </font>
    <font>
      <sz val="11"/>
      <color indexed="8"/>
      <name val="Times New Roman"/>
      <family val="1"/>
    </font>
    <font>
      <sz val="11"/>
      <color indexed="17"/>
      <name val="Times New Roman"/>
      <family val="1"/>
    </font>
    <font>
      <b/>
      <sz val="16"/>
      <color indexed="12"/>
      <name val="Times New Roman"/>
      <family val="1"/>
    </font>
    <font>
      <u/>
      <sz val="18"/>
      <color rgb="FFFF0000"/>
      <name val="Castellar"/>
      <family val="1"/>
    </font>
    <font>
      <sz val="11"/>
      <color indexed="16"/>
      <name val="Calibri"/>
      <family val="2"/>
      <scheme val="minor"/>
    </font>
    <font>
      <sz val="11"/>
      <color rgb="FF3011A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16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sz val="9"/>
      <name val="Times New Roman"/>
      <family val="1"/>
    </font>
    <font>
      <sz val="9"/>
      <color theme="1"/>
      <name val="Times New Roman"/>
      <family val="1"/>
    </font>
    <font>
      <sz val="10"/>
      <color indexed="8"/>
      <name val="Times New Roman"/>
      <family val="1"/>
    </font>
    <font>
      <b/>
      <sz val="11"/>
      <color indexed="16"/>
      <name val="Calibri"/>
      <family val="2"/>
      <scheme val="minor"/>
    </font>
    <font>
      <sz val="9"/>
      <color indexed="16"/>
      <name val="Times New Roman"/>
      <family val="1"/>
    </font>
    <font>
      <sz val="9"/>
      <color indexed="17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8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2" fillId="0" borderId="0" xfId="0" applyFont="1"/>
    <xf numFmtId="0" fontId="3" fillId="0" borderId="0" xfId="0" applyFont="1" applyBorder="1" applyAlignment="1"/>
    <xf numFmtId="0" fontId="3" fillId="0" borderId="0" xfId="0" applyFont="1"/>
    <xf numFmtId="0" fontId="4" fillId="0" borderId="0" xfId="0" applyFont="1"/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horizontal="center" vertical="center" wrapText="1"/>
    </xf>
    <xf numFmtId="164" fontId="8" fillId="0" borderId="0" xfId="0" applyNumberFormat="1" applyFont="1" applyBorder="1" applyAlignment="1">
      <alignment horizontal="center" vertical="center" wrapText="1"/>
    </xf>
    <xf numFmtId="164" fontId="10" fillId="0" borderId="0" xfId="0" applyNumberFormat="1" applyFont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 wrapText="1"/>
    </xf>
    <xf numFmtId="164" fontId="8" fillId="2" borderId="0" xfId="0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164" fontId="8" fillId="0" borderId="27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2" fontId="11" fillId="0" borderId="0" xfId="0" applyNumberFormat="1" applyFont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 wrapText="1"/>
    </xf>
    <xf numFmtId="164" fontId="8" fillId="0" borderId="21" xfId="0" applyNumberFormat="1" applyFont="1" applyFill="1" applyBorder="1" applyAlignment="1">
      <alignment horizontal="center" vertical="center" wrapText="1"/>
    </xf>
    <xf numFmtId="164" fontId="3" fillId="0" borderId="27" xfId="0" applyNumberFormat="1" applyFont="1" applyFill="1" applyBorder="1" applyAlignment="1">
      <alignment horizontal="center" vertical="center" wrapText="1"/>
    </xf>
    <xf numFmtId="164" fontId="8" fillId="0" borderId="27" xfId="0" applyNumberFormat="1" applyFont="1" applyFill="1" applyBorder="1" applyAlignment="1">
      <alignment horizontal="center" wrapText="1"/>
    </xf>
    <xf numFmtId="165" fontId="3" fillId="0" borderId="28" xfId="0" applyNumberFormat="1" applyFont="1" applyFill="1" applyBorder="1" applyAlignment="1">
      <alignment horizontal="center" vertical="center" wrapText="1"/>
    </xf>
    <xf numFmtId="2" fontId="11" fillId="0" borderId="0" xfId="0" applyNumberFormat="1" applyFont="1" applyBorder="1" applyAlignment="1">
      <alignment horizontal="center"/>
    </xf>
    <xf numFmtId="164" fontId="3" fillId="0" borderId="21" xfId="0" applyNumberFormat="1" applyFont="1" applyFill="1" applyBorder="1" applyAlignment="1">
      <alignment horizontal="center" vertical="center" wrapText="1"/>
    </xf>
    <xf numFmtId="164" fontId="8" fillId="0" borderId="21" xfId="0" applyNumberFormat="1" applyFont="1" applyFill="1" applyBorder="1" applyAlignment="1">
      <alignment horizontal="center" wrapText="1"/>
    </xf>
    <xf numFmtId="165" fontId="3" fillId="0" borderId="22" xfId="0" applyNumberFormat="1" applyFont="1" applyFill="1" applyBorder="1" applyAlignment="1">
      <alignment horizontal="center" vertical="center" wrapText="1"/>
    </xf>
    <xf numFmtId="165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>
      <alignment horizontal="left"/>
    </xf>
    <xf numFmtId="2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12" fillId="0" borderId="0" xfId="0" applyFont="1" applyAlignment="1">
      <alignment vertical="center"/>
    </xf>
    <xf numFmtId="0" fontId="0" fillId="0" borderId="31" xfId="0" applyBorder="1"/>
    <xf numFmtId="0" fontId="1" fillId="0" borderId="31" xfId="0" applyFont="1" applyBorder="1"/>
    <xf numFmtId="2" fontId="0" fillId="0" borderId="31" xfId="0" applyNumberFormat="1" applyBorder="1"/>
    <xf numFmtId="164" fontId="8" fillId="0" borderId="37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1" xfId="0" applyFont="1" applyBorder="1" applyAlignment="1">
      <alignment horizontal="right" vertical="center" wrapText="1"/>
    </xf>
    <xf numFmtId="0" fontId="14" fillId="0" borderId="2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/>
    </xf>
    <xf numFmtId="0" fontId="15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right" vertical="center" wrapText="1"/>
    </xf>
    <xf numFmtId="0" fontId="14" fillId="0" borderId="5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right" vertical="top" wrapText="1"/>
    </xf>
    <xf numFmtId="0" fontId="16" fillId="0" borderId="3" xfId="0" applyFont="1" applyBorder="1" applyAlignment="1">
      <alignment horizontal="right" vertical="top" wrapText="1"/>
    </xf>
    <xf numFmtId="0" fontId="15" fillId="0" borderId="4" xfId="0" applyFont="1" applyBorder="1" applyAlignment="1">
      <alignment vertical="top" wrapText="1"/>
    </xf>
    <xf numFmtId="0" fontId="15" fillId="2" borderId="4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7" fillId="0" borderId="0" xfId="0" applyFont="1"/>
    <xf numFmtId="0" fontId="0" fillId="0" borderId="0" xfId="0" applyFont="1"/>
    <xf numFmtId="0" fontId="14" fillId="0" borderId="6" xfId="0" applyFont="1" applyBorder="1" applyAlignment="1">
      <alignment horizontal="right" vertical="center" wrapText="1"/>
    </xf>
    <xf numFmtId="0" fontId="14" fillId="0" borderId="7" xfId="0" applyFont="1" applyBorder="1" applyAlignment="1">
      <alignment horizontal="right" vertical="center" wrapText="1"/>
    </xf>
    <xf numFmtId="0" fontId="14" fillId="0" borderId="8" xfId="0" applyFont="1" applyBorder="1" applyAlignment="1">
      <alignment horizontal="right" vertical="center" wrapText="1"/>
    </xf>
    <xf numFmtId="0" fontId="15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right" vertical="center" wrapText="1"/>
    </xf>
    <xf numFmtId="0" fontId="16" fillId="0" borderId="6" xfId="0" applyFont="1" applyBorder="1" applyAlignment="1">
      <alignment horizontal="right" vertical="top" wrapText="1"/>
    </xf>
    <xf numFmtId="0" fontId="16" fillId="0" borderId="8" xfId="0" applyFont="1" applyBorder="1" applyAlignment="1">
      <alignment horizontal="right" vertical="top" wrapText="1"/>
    </xf>
    <xf numFmtId="0" fontId="15" fillId="0" borderId="9" xfId="0" applyFont="1" applyBorder="1" applyAlignment="1">
      <alignment vertical="top" wrapText="1"/>
    </xf>
    <xf numFmtId="0" fontId="15" fillId="2" borderId="9" xfId="0" applyFont="1" applyFill="1" applyBorder="1" applyAlignment="1">
      <alignment horizontal="left" vertical="center" wrapText="1"/>
    </xf>
    <xf numFmtId="0" fontId="14" fillId="0" borderId="11" xfId="0" applyFont="1" applyBorder="1" applyAlignment="1">
      <alignment horizontal="right" vertical="center" wrapText="1"/>
    </xf>
    <xf numFmtId="0" fontId="15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4" xfId="0" applyFont="1" applyBorder="1" applyAlignment="1">
      <alignment horizontal="right" vertical="center" wrapText="1"/>
    </xf>
    <xf numFmtId="0" fontId="16" fillId="0" borderId="12" xfId="0" applyFont="1" applyBorder="1" applyAlignment="1">
      <alignment horizontal="right" vertical="top" wrapText="1"/>
    </xf>
    <xf numFmtId="0" fontId="16" fillId="0" borderId="15" xfId="0" applyFont="1" applyBorder="1" applyAlignment="1">
      <alignment horizontal="right" vertical="top" wrapText="1"/>
    </xf>
    <xf numFmtId="0" fontId="15" fillId="0" borderId="11" xfId="0" applyFont="1" applyBorder="1" applyAlignment="1">
      <alignment vertical="top" wrapText="1"/>
    </xf>
    <xf numFmtId="0" fontId="15" fillId="2" borderId="11" xfId="0" applyFont="1" applyFill="1" applyBorder="1" applyAlignment="1">
      <alignment horizontal="left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20" fillId="0" borderId="0" xfId="0" applyFont="1"/>
    <xf numFmtId="0" fontId="21" fillId="0" borderId="20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164" fontId="23" fillId="0" borderId="24" xfId="0" applyNumberFormat="1" applyFont="1" applyBorder="1" applyAlignment="1">
      <alignment horizontal="center" vertical="center" wrapText="1"/>
    </xf>
    <xf numFmtId="0" fontId="24" fillId="0" borderId="0" xfId="0" applyFont="1"/>
    <xf numFmtId="0" fontId="5" fillId="0" borderId="23" xfId="0" applyFont="1" applyBorder="1" applyAlignment="1">
      <alignment horizontal="center" vertical="center" wrapText="1"/>
    </xf>
    <xf numFmtId="164" fontId="5" fillId="0" borderId="24" xfId="0" applyNumberFormat="1" applyFont="1" applyBorder="1" applyAlignment="1">
      <alignment horizontal="center" vertical="center" wrapText="1"/>
    </xf>
    <xf numFmtId="164" fontId="5" fillId="0" borderId="25" xfId="0" applyNumberFormat="1" applyFont="1" applyBorder="1" applyAlignment="1">
      <alignment horizontal="center" vertical="center" wrapText="1"/>
    </xf>
    <xf numFmtId="164" fontId="25" fillId="0" borderId="23" xfId="0" applyNumberFormat="1" applyFont="1" applyBorder="1" applyAlignment="1">
      <alignment horizontal="center" vertical="center" wrapText="1"/>
    </xf>
    <xf numFmtId="164" fontId="25" fillId="0" borderId="24" xfId="0" applyNumberFormat="1" applyFont="1" applyBorder="1" applyAlignment="1">
      <alignment horizontal="center" vertical="center" wrapText="1"/>
    </xf>
    <xf numFmtId="164" fontId="25" fillId="0" borderId="25" xfId="0" applyNumberFormat="1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164" fontId="5" fillId="0" borderId="23" xfId="0" applyNumberFormat="1" applyFont="1" applyBorder="1" applyAlignment="1">
      <alignment horizontal="center" vertical="center" wrapText="1"/>
    </xf>
    <xf numFmtId="2" fontId="5" fillId="0" borderId="26" xfId="0" applyNumberFormat="1" applyFont="1" applyBorder="1" applyAlignment="1">
      <alignment horizontal="center" vertical="center" wrapText="1"/>
    </xf>
    <xf numFmtId="164" fontId="5" fillId="2" borderId="23" xfId="0" applyNumberFormat="1" applyFont="1" applyFill="1" applyBorder="1" applyAlignment="1">
      <alignment horizontal="center" vertical="center" wrapText="1"/>
    </xf>
    <xf numFmtId="164" fontId="5" fillId="2" borderId="24" xfId="0" applyNumberFormat="1" applyFont="1" applyFill="1" applyBorder="1" applyAlignment="1">
      <alignment horizontal="center" vertical="center" wrapText="1"/>
    </xf>
    <xf numFmtId="164" fontId="5" fillId="2" borderId="25" xfId="0" applyNumberFormat="1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164" fontId="5" fillId="2" borderId="0" xfId="0" applyNumberFormat="1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164" fontId="5" fillId="0" borderId="21" xfId="0" applyNumberFormat="1" applyFont="1" applyBorder="1" applyAlignment="1">
      <alignment horizontal="center" vertical="center" wrapText="1"/>
    </xf>
    <xf numFmtId="164" fontId="5" fillId="0" borderId="22" xfId="0" applyNumberFormat="1" applyFont="1" applyBorder="1" applyAlignment="1">
      <alignment horizontal="center" vertical="center" wrapText="1"/>
    </xf>
    <xf numFmtId="164" fontId="25" fillId="0" borderId="20" xfId="0" applyNumberFormat="1" applyFont="1" applyBorder="1" applyAlignment="1">
      <alignment horizontal="center" vertical="center" wrapText="1"/>
    </xf>
    <xf numFmtId="164" fontId="25" fillId="0" borderId="21" xfId="0" applyNumberFormat="1" applyFont="1" applyBorder="1" applyAlignment="1">
      <alignment horizontal="center" vertical="center" wrapText="1"/>
    </xf>
    <xf numFmtId="164" fontId="25" fillId="0" borderId="22" xfId="0" applyNumberFormat="1" applyFont="1" applyBorder="1" applyAlignment="1">
      <alignment horizontal="center" vertical="center" wrapText="1"/>
    </xf>
    <xf numFmtId="164" fontId="5" fillId="0" borderId="20" xfId="0" applyNumberFormat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" vertical="center" wrapText="1"/>
    </xf>
    <xf numFmtId="164" fontId="5" fillId="2" borderId="20" xfId="0" applyNumberFormat="1" applyFont="1" applyFill="1" applyBorder="1" applyAlignment="1">
      <alignment horizontal="center" vertical="center" wrapText="1"/>
    </xf>
    <xf numFmtId="164" fontId="5" fillId="2" borderId="21" xfId="0" applyNumberFormat="1" applyFont="1" applyFill="1" applyBorder="1" applyAlignment="1">
      <alignment horizontal="center" vertical="center" wrapText="1"/>
    </xf>
    <xf numFmtId="164" fontId="5" fillId="2" borderId="22" xfId="0" applyNumberFormat="1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164" fontId="23" fillId="0" borderId="0" xfId="0" applyNumberFormat="1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wrapText="1"/>
    </xf>
    <xf numFmtId="0" fontId="26" fillId="0" borderId="27" xfId="0" applyFont="1" applyBorder="1" applyAlignment="1">
      <alignment horizontal="center" wrapText="1"/>
    </xf>
    <xf numFmtId="0" fontId="26" fillId="0" borderId="28" xfId="0" applyFont="1" applyBorder="1" applyAlignment="1">
      <alignment horizontal="center" wrapText="1"/>
    </xf>
    <xf numFmtId="0" fontId="22" fillId="0" borderId="0" xfId="0" applyFont="1" applyBorder="1" applyAlignment="1">
      <alignment horizontal="center" wrapText="1"/>
    </xf>
    <xf numFmtId="0" fontId="22" fillId="0" borderId="0" xfId="0" applyFont="1" applyAlignment="1">
      <alignment horizontal="center" wrapText="1"/>
    </xf>
    <xf numFmtId="0" fontId="0" fillId="0" borderId="0" xfId="0" applyFont="1" applyBorder="1"/>
    <xf numFmtId="0" fontId="26" fillId="0" borderId="21" xfId="0" applyFont="1" applyBorder="1" applyAlignment="1">
      <alignment vertical="center" wrapText="1"/>
    </xf>
    <xf numFmtId="164" fontId="22" fillId="0" borderId="0" xfId="0" applyNumberFormat="1" applyFont="1" applyBorder="1" applyAlignment="1">
      <alignment horizontal="center" vertical="center" wrapText="1"/>
    </xf>
    <xf numFmtId="2" fontId="22" fillId="0" borderId="0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164" fontId="23" fillId="0" borderId="27" xfId="0" applyNumberFormat="1" applyFont="1" applyBorder="1" applyAlignment="1">
      <alignment horizontal="center" vertical="center" wrapText="1"/>
    </xf>
    <xf numFmtId="164" fontId="23" fillId="0" borderId="27" xfId="0" applyNumberFormat="1" applyFont="1" applyFill="1" applyBorder="1" applyAlignment="1">
      <alignment horizontal="center" vertical="center" wrapText="1"/>
    </xf>
    <xf numFmtId="165" fontId="23" fillId="0" borderId="27" xfId="0" applyNumberFormat="1" applyFont="1" applyFill="1" applyBorder="1" applyAlignment="1">
      <alignment horizontal="center" vertical="center" wrapText="1"/>
    </xf>
    <xf numFmtId="0" fontId="23" fillId="0" borderId="27" xfId="0" applyFont="1" applyFill="1" applyBorder="1" applyAlignment="1">
      <alignment horizontal="center" vertical="center" wrapText="1"/>
    </xf>
    <xf numFmtId="0" fontId="23" fillId="0" borderId="29" xfId="0" applyFont="1" applyFill="1" applyBorder="1" applyAlignment="1">
      <alignment horizontal="center" vertical="center" wrapText="1"/>
    </xf>
    <xf numFmtId="0" fontId="23" fillId="0" borderId="28" xfId="0" applyFont="1" applyFill="1" applyBorder="1" applyAlignment="1">
      <alignment horizontal="center" vertical="center" wrapText="1"/>
    </xf>
    <xf numFmtId="0" fontId="27" fillId="0" borderId="36" xfId="0" applyFont="1" applyBorder="1" applyAlignment="1">
      <alignment vertical="center" wrapText="1"/>
    </xf>
    <xf numFmtId="0" fontId="27" fillId="0" borderId="0" xfId="0" applyFont="1" applyBorder="1" applyAlignment="1">
      <alignment vertical="center" wrapText="1"/>
    </xf>
    <xf numFmtId="2" fontId="23" fillId="0" borderId="0" xfId="0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164" fontId="23" fillId="0" borderId="24" xfId="0" applyNumberFormat="1" applyFont="1" applyFill="1" applyBorder="1" applyAlignment="1">
      <alignment horizontal="center" vertical="center" wrapText="1"/>
    </xf>
    <xf numFmtId="165" fontId="23" fillId="0" borderId="24" xfId="0" applyNumberFormat="1" applyFont="1" applyFill="1" applyBorder="1" applyAlignment="1">
      <alignment horizontal="center" vertical="center" wrapText="1"/>
    </xf>
    <xf numFmtId="0" fontId="23" fillId="0" borderId="24" xfId="0" applyFont="1" applyFill="1" applyBorder="1" applyAlignment="1">
      <alignment horizontal="center" vertical="center" wrapText="1"/>
    </xf>
    <xf numFmtId="0" fontId="23" fillId="0" borderId="30" xfId="0" applyFont="1" applyFill="1" applyBorder="1" applyAlignment="1">
      <alignment horizontal="center" vertical="center" wrapText="1"/>
    </xf>
    <xf numFmtId="0" fontId="23" fillId="0" borderId="31" xfId="0" applyFont="1" applyFill="1" applyBorder="1" applyAlignment="1">
      <alignment horizontal="center" vertical="center" wrapText="1"/>
    </xf>
    <xf numFmtId="0" fontId="23" fillId="0" borderId="32" xfId="0" applyFont="1" applyFill="1" applyBorder="1" applyAlignment="1">
      <alignment horizontal="center" vertical="center" wrapText="1"/>
    </xf>
    <xf numFmtId="2" fontId="28" fillId="0" borderId="36" xfId="0" applyNumberFormat="1" applyFont="1" applyBorder="1" applyAlignment="1">
      <alignment horizontal="center" vertical="center"/>
    </xf>
    <xf numFmtId="164" fontId="23" fillId="0" borderId="0" xfId="0" applyNumberFormat="1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right" vertical="center" wrapText="1"/>
    </xf>
    <xf numFmtId="166" fontId="23" fillId="3" borderId="0" xfId="0" applyNumberFormat="1" applyFont="1" applyFill="1" applyBorder="1" applyAlignment="1">
      <alignment horizontal="center" vertical="center" wrapText="1"/>
    </xf>
    <xf numFmtId="2" fontId="28" fillId="0" borderId="0" xfId="0" applyNumberFormat="1" applyFont="1" applyBorder="1" applyAlignment="1">
      <alignment horizontal="center" vertical="center"/>
    </xf>
    <xf numFmtId="0" fontId="23" fillId="0" borderId="0" xfId="0" applyFont="1" applyFill="1" applyBorder="1" applyAlignment="1">
      <alignment horizontal="right" vertical="center" wrapText="1"/>
    </xf>
    <xf numFmtId="164" fontId="23" fillId="0" borderId="0" xfId="0" applyNumberFormat="1" applyFont="1" applyFill="1" applyBorder="1" applyAlignment="1">
      <alignment horizontal="right" vertical="center" wrapText="1"/>
    </xf>
    <xf numFmtId="0" fontId="23" fillId="0" borderId="33" xfId="0" applyFont="1" applyFill="1" applyBorder="1" applyAlignment="1">
      <alignment horizontal="center" vertical="center" wrapText="1"/>
    </xf>
    <xf numFmtId="164" fontId="23" fillId="0" borderId="31" xfId="0" applyNumberFormat="1" applyFont="1" applyFill="1" applyBorder="1" applyAlignment="1">
      <alignment horizontal="center" vertical="center" wrapText="1"/>
    </xf>
    <xf numFmtId="165" fontId="23" fillId="0" borderId="31" xfId="0" applyNumberFormat="1" applyFont="1" applyFill="1" applyBorder="1" applyAlignment="1">
      <alignment horizontal="center" vertical="center" wrapText="1"/>
    </xf>
    <xf numFmtId="0" fontId="23" fillId="0" borderId="34" xfId="0" applyFont="1" applyFill="1" applyBorder="1" applyAlignment="1">
      <alignment horizontal="center" vertical="center" wrapText="1"/>
    </xf>
    <xf numFmtId="2" fontId="28" fillId="0" borderId="0" xfId="0" applyNumberFormat="1" applyFont="1" applyFill="1" applyBorder="1" applyAlignment="1">
      <alignment horizontal="center" vertical="center"/>
    </xf>
    <xf numFmtId="0" fontId="23" fillId="0" borderId="20" xfId="0" applyFont="1" applyFill="1" applyBorder="1" applyAlignment="1">
      <alignment horizontal="center" vertical="center" wrapText="1"/>
    </xf>
    <xf numFmtId="164" fontId="23" fillId="0" borderId="21" xfId="0" applyNumberFormat="1" applyFont="1" applyFill="1" applyBorder="1" applyAlignment="1">
      <alignment horizontal="center" vertical="center" wrapText="1"/>
    </xf>
    <xf numFmtId="165" fontId="23" fillId="0" borderId="21" xfId="0" applyNumberFormat="1" applyFont="1" applyFill="1" applyBorder="1" applyAlignment="1">
      <alignment horizontal="center" vertical="center" wrapText="1"/>
    </xf>
    <xf numFmtId="0" fontId="23" fillId="0" borderId="21" xfId="0" applyFont="1" applyFill="1" applyBorder="1" applyAlignment="1">
      <alignment horizontal="center" vertical="center" wrapText="1"/>
    </xf>
    <xf numFmtId="0" fontId="23" fillId="0" borderId="35" xfId="0" applyFont="1" applyFill="1" applyBorder="1" applyAlignment="1">
      <alignment horizontal="center" vertical="center" wrapText="1"/>
    </xf>
    <xf numFmtId="0" fontId="23" fillId="0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Torque</a:t>
            </a:r>
          </a:p>
        </c:rich>
      </c:tx>
      <c:layout>
        <c:manualLayout>
          <c:xMode val="edge"/>
          <c:yMode val="edge"/>
          <c:x val="0.42001402496443707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2817238647055887"/>
          <c:y val="0.12403426943457722"/>
          <c:w val="0.80998241965037465"/>
          <c:h val="0.59044980064514863"/>
        </c:manualLayout>
      </c:layout>
      <c:scatterChart>
        <c:scatterStyle val="lineMarker"/>
        <c:ser>
          <c:idx val="0"/>
          <c:order val="0"/>
          <c:tx>
            <c:v>RPM</c:v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star"/>
            <c:size val="7"/>
            <c:spPr>
              <a:noFill/>
            </c:spPr>
          </c:marker>
          <c:dLbls>
            <c:spPr>
              <a:noFill/>
            </c:spPr>
            <c:txPr>
              <a:bodyPr rot="5400000" vert="horz"/>
              <a:lstStyle/>
              <a:p>
                <a:pPr>
                  <a:defRPr/>
                </a:pPr>
                <a:endParaRPr lang="en-US"/>
              </a:p>
            </c:txPr>
            <c:dLblPos val="b"/>
            <c:showVal val="1"/>
          </c:dLbls>
          <c:xVal>
            <c:numRef>
              <c:f>Performance!$B$11:$B$27</c:f>
              <c:numCache>
                <c:formatCode>General</c:formatCode>
                <c:ptCount val="17"/>
                <c:pt idx="0">
                  <c:v>2302</c:v>
                </c:pt>
                <c:pt idx="1">
                  <c:v>2251</c:v>
                </c:pt>
                <c:pt idx="2">
                  <c:v>2201</c:v>
                </c:pt>
                <c:pt idx="3">
                  <c:v>2003</c:v>
                </c:pt>
                <c:pt idx="4">
                  <c:v>2003</c:v>
                </c:pt>
                <c:pt idx="5">
                  <c:v>2003</c:v>
                </c:pt>
                <c:pt idx="6">
                  <c:v>2000</c:v>
                </c:pt>
                <c:pt idx="7">
                  <c:v>2000</c:v>
                </c:pt>
                <c:pt idx="8">
                  <c:v>1956</c:v>
                </c:pt>
                <c:pt idx="9">
                  <c:v>1799</c:v>
                </c:pt>
                <c:pt idx="10">
                  <c:v>1600</c:v>
                </c:pt>
              </c:numCache>
            </c:numRef>
          </c:xVal>
          <c:yVal>
            <c:numRef>
              <c:f>Performance!$C$11:$C$27</c:f>
              <c:numCache>
                <c:formatCode>0.0</c:formatCode>
                <c:ptCount val="17"/>
                <c:pt idx="0">
                  <c:v>132.80000000000001</c:v>
                </c:pt>
                <c:pt idx="1">
                  <c:v>135.19999999999999</c:v>
                </c:pt>
                <c:pt idx="2">
                  <c:v>138.5</c:v>
                </c:pt>
                <c:pt idx="3">
                  <c:v>148.1</c:v>
                </c:pt>
                <c:pt idx="4">
                  <c:v>148.19999999999999</c:v>
                </c:pt>
                <c:pt idx="5">
                  <c:v>148.19999999999999</c:v>
                </c:pt>
                <c:pt idx="6">
                  <c:v>147.80000000000001</c:v>
                </c:pt>
                <c:pt idx="7">
                  <c:v>147.80000000000001</c:v>
                </c:pt>
                <c:pt idx="8">
                  <c:v>153.5</c:v>
                </c:pt>
                <c:pt idx="9">
                  <c:v>161.1</c:v>
                </c:pt>
                <c:pt idx="10">
                  <c:v>168.5</c:v>
                </c:pt>
              </c:numCache>
            </c:numRef>
          </c:yVal>
        </c:ser>
        <c:axId val="83742080"/>
        <c:axId val="83887616"/>
      </c:scatterChart>
      <c:valAx>
        <c:axId val="83742080"/>
        <c:scaling>
          <c:orientation val="minMax"/>
          <c:max val="2400"/>
          <c:min val="14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6176460766831628"/>
              <c:y val="0.82373568009881193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887616"/>
        <c:crosses val="autoZero"/>
        <c:crossBetween val="midCat"/>
      </c:valAx>
      <c:valAx>
        <c:axId val="83887616"/>
        <c:scaling>
          <c:orientation val="minMax"/>
          <c:min val="10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Nm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7420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"/>
          <c:y val="0.84459801348360952"/>
          <c:w val="0.19694693399198873"/>
          <c:h val="8.7492287216411752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22" l="0.70000000000000062" r="0.70000000000000062" t="0.75000000000000822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Power</a:t>
            </a:r>
          </a:p>
        </c:rich>
      </c:tx>
      <c:layout>
        <c:manualLayout>
          <c:xMode val="edge"/>
          <c:yMode val="edge"/>
          <c:x val="0.42001392683057481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9.8791908086961228E-2"/>
          <c:y val="0.12403426943457722"/>
          <c:w val="0.84771826870697753"/>
          <c:h val="0.60961794172615558"/>
        </c:manualLayout>
      </c:layout>
      <c:scatterChart>
        <c:scatterStyle val="lineMarker"/>
        <c:ser>
          <c:idx val="2"/>
          <c:order val="0"/>
          <c:tx>
            <c:strRef>
              <c:f>'[1]Engine boost'!$N$3</c:f>
              <c:strCache>
                <c:ptCount val="1"/>
                <c:pt idx="0">
                  <c:v>Engine boost</c:v>
                </c:pt>
              </c:strCache>
            </c:strRef>
          </c:tx>
          <c:xVal>
            <c:numRef>
              <c:f>'[1]Engine boost'!$L$17:$L$24</c:f>
              <c:numCache>
                <c:formatCode>General</c:formatCode>
                <c:ptCount val="8"/>
                <c:pt idx="0">
                  <c:v>2200</c:v>
                </c:pt>
                <c:pt idx="1">
                  <c:v>2000</c:v>
                </c:pt>
                <c:pt idx="2">
                  <c:v>1800</c:v>
                </c:pt>
                <c:pt idx="3">
                  <c:v>1600</c:v>
                </c:pt>
                <c:pt idx="4">
                  <c:v>1400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</c:numCache>
            </c:numRef>
          </c:xVal>
          <c:yVal>
            <c:numRef>
              <c:f>'[1]Engine boost'!$X$17:$X$24</c:f>
              <c:numCache>
                <c:formatCode>General</c:formatCode>
                <c:ptCount val="8"/>
                <c:pt idx="0">
                  <c:v>60.637701005735138</c:v>
                </c:pt>
                <c:pt idx="1">
                  <c:v>57.1626048949053</c:v>
                </c:pt>
                <c:pt idx="2">
                  <c:v>53.796553913895067</c:v>
                </c:pt>
                <c:pt idx="3">
                  <c:v>50.09188910870818</c:v>
                </c:pt>
                <c:pt idx="4">
                  <c:v>49.052144460930286</c:v>
                </c:pt>
                <c:pt idx="5">
                  <c:v>43.851406095126691</c:v>
                </c:pt>
                <c:pt idx="6">
                  <c:v>42.057330310907808</c:v>
                </c:pt>
                <c:pt idx="7">
                  <c:v>38.922531275313055</c:v>
                </c:pt>
              </c:numCache>
            </c:numRef>
          </c:yVal>
        </c:ser>
        <c:ser>
          <c:idx val="0"/>
          <c:order val="1"/>
          <c:tx>
            <c:strRef>
              <c:f>'[1]Zero bar boost'!$L$3</c:f>
              <c:strCache>
                <c:ptCount val="1"/>
                <c:pt idx="0">
                  <c:v>Zero boost</c:v>
                </c:pt>
              </c:strCache>
            </c:strRef>
          </c:tx>
          <c:xVal>
            <c:numRef>
              <c:f>'[1]Zero bar boost'!$L$19:$L$30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'[1]Zero bar boost'!$X$19:$X$30</c:f>
              <c:numCache>
                <c:formatCode>General</c:formatCode>
                <c:ptCount val="12"/>
                <c:pt idx="0">
                  <c:v>44.042464649642724</c:v>
                </c:pt>
                <c:pt idx="1">
                  <c:v>44.181467677918093</c:v>
                </c:pt>
                <c:pt idx="2">
                  <c:v>41.471625137003336</c:v>
                </c:pt>
                <c:pt idx="3">
                  <c:v>37.505023257969974</c:v>
                </c:pt>
                <c:pt idx="4">
                  <c:v>33.796365142746595</c:v>
                </c:pt>
                <c:pt idx="5">
                  <c:v>32.543904867358179</c:v>
                </c:pt>
                <c:pt idx="6">
                  <c:v>31.337301261091522</c:v>
                </c:pt>
                <c:pt idx="7">
                  <c:v>30.011756919290281</c:v>
                </c:pt>
                <c:pt idx="8">
                  <c:v>29.885340197158701</c:v>
                </c:pt>
                <c:pt idx="9">
                  <c:v>28.579928673585453</c:v>
                </c:pt>
                <c:pt idx="10">
                  <c:v>27.09984161792136</c:v>
                </c:pt>
                <c:pt idx="11">
                  <c:v>25.497579485135947</c:v>
                </c:pt>
              </c:numCache>
            </c:numRef>
          </c:yVal>
        </c:ser>
        <c:ser>
          <c:idx val="1"/>
          <c:order val="2"/>
          <c:tx>
            <c:strRef>
              <c:f>'[1]1 Bar boost'!$L$3</c:f>
              <c:strCache>
                <c:ptCount val="1"/>
                <c:pt idx="0">
                  <c:v>one bar boost</c:v>
                </c:pt>
              </c:strCache>
            </c:strRef>
          </c:tx>
          <c:xVal>
            <c:numRef>
              <c:f>'[1]1 Bar boost'!$L$19:$L$29</c:f>
              <c:numCache>
                <c:formatCode>General</c:formatCode>
                <c:ptCount val="11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</c:numCache>
            </c:numRef>
          </c:xVal>
          <c:yVal>
            <c:numRef>
              <c:f>'[1]1 Bar boost'!$X$19:$X$30</c:f>
              <c:numCache>
                <c:formatCode>General</c:formatCode>
                <c:ptCount val="12"/>
                <c:pt idx="0">
                  <c:v>59.553482980082393</c:v>
                </c:pt>
                <c:pt idx="1">
                  <c:v>58.508094226196974</c:v>
                </c:pt>
                <c:pt idx="2">
                  <c:v>56.690307201791704</c:v>
                </c:pt>
                <c:pt idx="3">
                  <c:v>52.027257160471422</c:v>
                </c:pt>
                <c:pt idx="4">
                  <c:v>48.264144250665936</c:v>
                </c:pt>
                <c:pt idx="5">
                  <c:v>47.526138481987402</c:v>
                </c:pt>
                <c:pt idx="6">
                  <c:v>47.166450233563502</c:v>
                </c:pt>
                <c:pt idx="7">
                  <c:v>44.076857151484056</c:v>
                </c:pt>
                <c:pt idx="8">
                  <c:v>42.280181753583967</c:v>
                </c:pt>
                <c:pt idx="9">
                  <c:v>40.550247829945896</c:v>
                </c:pt>
                <c:pt idx="10">
                  <c:v>37.905201114700212</c:v>
                </c:pt>
                <c:pt idx="11">
                  <c:v>35.561386992272723</c:v>
                </c:pt>
              </c:numCache>
            </c:numRef>
          </c:yVal>
        </c:ser>
        <c:axId val="89187456"/>
        <c:axId val="89189376"/>
      </c:scatterChart>
      <c:valAx>
        <c:axId val="89187456"/>
        <c:scaling>
          <c:orientation val="minMax"/>
          <c:max val="2400"/>
          <c:min val="6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8631956719695796"/>
              <c:y val="0.82284363856908405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9189376"/>
        <c:crosses val="autoZero"/>
        <c:crossBetween val="midCat"/>
        <c:majorUnit val="200"/>
      </c:valAx>
      <c:valAx>
        <c:axId val="89189376"/>
        <c:scaling>
          <c:orientation val="minMax"/>
          <c:max val="70"/>
          <c:min val="2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Ps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9187456"/>
        <c:crosses val="autoZero"/>
        <c:crossBetween val="midCat"/>
        <c:majorUnit val="10"/>
      </c:valAx>
    </c:plotArea>
    <c:legend>
      <c:legendPos val="b"/>
      <c:layout>
        <c:manualLayout>
          <c:xMode val="edge"/>
          <c:yMode val="edge"/>
          <c:x val="0"/>
          <c:y val="0.93146113707898071"/>
          <c:w val="0.84171862445765711"/>
          <c:h val="6.8538862921019308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22" l="0.70000000000000062" r="0.70000000000000062" t="0.75000000000000822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SD</a:t>
            </a:r>
          </a:p>
        </c:rich>
      </c:tx>
      <c:layout>
        <c:manualLayout>
          <c:xMode val="edge"/>
          <c:yMode val="edge"/>
          <c:x val="0.42001399825021896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7801617985412546"/>
          <c:y val="0.12403419040175821"/>
          <c:w val="0.76505313442503564"/>
          <c:h val="0.59256856833416061"/>
        </c:manualLayout>
      </c:layout>
      <c:scatterChart>
        <c:scatterStyle val="lineMarker"/>
        <c:ser>
          <c:idx val="2"/>
          <c:order val="0"/>
          <c:tx>
            <c:strRef>
              <c:f>'[1]Engine boost'!$N$3</c:f>
              <c:strCache>
                <c:ptCount val="1"/>
                <c:pt idx="0">
                  <c:v>Engine boost</c:v>
                </c:pt>
              </c:strCache>
            </c:strRef>
          </c:tx>
          <c:xVal>
            <c:numRef>
              <c:f>'[1]Engine boost'!$L$17:$L$24</c:f>
              <c:numCache>
                <c:formatCode>General</c:formatCode>
                <c:ptCount val="8"/>
                <c:pt idx="0">
                  <c:v>2200</c:v>
                </c:pt>
                <c:pt idx="1">
                  <c:v>2000</c:v>
                </c:pt>
                <c:pt idx="2">
                  <c:v>1800</c:v>
                </c:pt>
                <c:pt idx="3">
                  <c:v>1600</c:v>
                </c:pt>
                <c:pt idx="4">
                  <c:v>1400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</c:numCache>
            </c:numRef>
          </c:xVal>
          <c:yVal>
            <c:numRef>
              <c:f>'[1]Engine boost'!$R$17:$R$24</c:f>
              <c:numCache>
                <c:formatCode>General</c:formatCode>
                <c:ptCount val="8"/>
                <c:pt idx="0">
                  <c:v>2.677</c:v>
                </c:pt>
                <c:pt idx="1">
                  <c:v>1.9370000000000001</c:v>
                </c:pt>
                <c:pt idx="2">
                  <c:v>2.2029999999999998</c:v>
                </c:pt>
                <c:pt idx="3">
                  <c:v>2.9289999999999998</c:v>
                </c:pt>
                <c:pt idx="4">
                  <c:v>3.3780000000000001</c:v>
                </c:pt>
                <c:pt idx="5">
                  <c:v>4.125</c:v>
                </c:pt>
                <c:pt idx="6">
                  <c:v>4.3099999999999996</c:v>
                </c:pt>
                <c:pt idx="7">
                  <c:v>5.1349999999999998</c:v>
                </c:pt>
              </c:numCache>
            </c:numRef>
          </c:yVal>
        </c:ser>
        <c:ser>
          <c:idx val="0"/>
          <c:order val="1"/>
          <c:tx>
            <c:strRef>
              <c:f>'[1]Zero bar boost'!$L$3</c:f>
              <c:strCache>
                <c:ptCount val="1"/>
                <c:pt idx="0">
                  <c:v>Zero boost</c:v>
                </c:pt>
              </c:strCache>
            </c:strRef>
          </c:tx>
          <c:xVal>
            <c:numRef>
              <c:f>'[1]1 Bar boost'!$B$19:$B$30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'[1]Zero bar boost'!$R$19:$R$30</c:f>
              <c:numCache>
                <c:formatCode>General</c:formatCode>
                <c:ptCount val="12"/>
                <c:pt idx="0">
                  <c:v>1.177</c:v>
                </c:pt>
                <c:pt idx="1">
                  <c:v>1.159</c:v>
                </c:pt>
                <c:pt idx="2">
                  <c:v>1.081</c:v>
                </c:pt>
                <c:pt idx="3">
                  <c:v>1.256</c:v>
                </c:pt>
                <c:pt idx="4">
                  <c:v>1.615</c:v>
                </c:pt>
                <c:pt idx="5">
                  <c:v>1.778</c:v>
                </c:pt>
                <c:pt idx="6">
                  <c:v>1.7270000000000001</c:v>
                </c:pt>
                <c:pt idx="7">
                  <c:v>1.732</c:v>
                </c:pt>
                <c:pt idx="8">
                  <c:v>2.33</c:v>
                </c:pt>
                <c:pt idx="9">
                  <c:v>1.903</c:v>
                </c:pt>
                <c:pt idx="10">
                  <c:v>1.4419999999999999</c:v>
                </c:pt>
                <c:pt idx="11">
                  <c:v>1.8779999999999999</c:v>
                </c:pt>
              </c:numCache>
            </c:numRef>
          </c:yVal>
        </c:ser>
        <c:ser>
          <c:idx val="1"/>
          <c:order val="2"/>
          <c:tx>
            <c:strRef>
              <c:f>'[1]1 Bar boost'!$L$3</c:f>
              <c:strCache>
                <c:ptCount val="1"/>
                <c:pt idx="0">
                  <c:v>one bar boost</c:v>
                </c:pt>
              </c:strCache>
            </c:strRef>
          </c:tx>
          <c:xVal>
            <c:numRef>
              <c:f>'[1]1 Bar boost'!$B$19:$B$30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'[1]1 Bar boost'!$R$19:$R$30</c:f>
              <c:numCache>
                <c:formatCode>General</c:formatCode>
                <c:ptCount val="12"/>
                <c:pt idx="0">
                  <c:v>2.157</c:v>
                </c:pt>
                <c:pt idx="1">
                  <c:v>2.02</c:v>
                </c:pt>
                <c:pt idx="2">
                  <c:v>1.9</c:v>
                </c:pt>
                <c:pt idx="3">
                  <c:v>2.0059999999999998</c:v>
                </c:pt>
                <c:pt idx="4">
                  <c:v>2.6539999999999999</c:v>
                </c:pt>
                <c:pt idx="5">
                  <c:v>2.9220000000000002</c:v>
                </c:pt>
                <c:pt idx="6">
                  <c:v>3.0379999999999998</c:v>
                </c:pt>
                <c:pt idx="7">
                  <c:v>3.165</c:v>
                </c:pt>
                <c:pt idx="8">
                  <c:v>3.3450000000000002</c:v>
                </c:pt>
                <c:pt idx="9">
                  <c:v>3.7709999999999999</c:v>
                </c:pt>
                <c:pt idx="10">
                  <c:v>4.2770000000000001</c:v>
                </c:pt>
                <c:pt idx="11">
                  <c:v>4.468</c:v>
                </c:pt>
              </c:numCache>
            </c:numRef>
          </c:yVal>
        </c:ser>
        <c:axId val="86946560"/>
        <c:axId val="86948480"/>
      </c:scatterChart>
      <c:valAx>
        <c:axId val="86946560"/>
        <c:scaling>
          <c:orientation val="minMax"/>
          <c:max val="2400"/>
          <c:min val="6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51447795948583352"/>
              <c:y val="0.81501392478611889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948480"/>
        <c:crosses val="autoZero"/>
        <c:crossBetween val="midCat"/>
        <c:majorUnit val="200"/>
      </c:valAx>
      <c:valAx>
        <c:axId val="86948480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FSN</a:t>
                </a:r>
              </a:p>
            </c:rich>
          </c:tx>
          <c:layout/>
        </c:title>
        <c:numFmt formatCode="0.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94656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"/>
          <c:y val="0.92723327522990917"/>
          <c:w val="0.84604643650313016"/>
          <c:h val="7.2766724770090774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SFC</a:t>
            </a:r>
          </a:p>
        </c:rich>
      </c:tx>
      <c:layout>
        <c:manualLayout>
          <c:xMode val="edge"/>
          <c:yMode val="edge"/>
          <c:x val="0.42001375782225714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1602663199210213"/>
          <c:y val="7.2752271350696909E-2"/>
          <c:w val="0.82212815141226558"/>
          <c:h val="0.62572097718554676"/>
        </c:manualLayout>
      </c:layout>
      <c:scatterChart>
        <c:scatterStyle val="lineMarker"/>
        <c:ser>
          <c:idx val="2"/>
          <c:order val="0"/>
          <c:tx>
            <c:strRef>
              <c:f>'[1]Engine boost'!$N$3</c:f>
              <c:strCache>
                <c:ptCount val="1"/>
                <c:pt idx="0">
                  <c:v>Engine boost</c:v>
                </c:pt>
              </c:strCache>
            </c:strRef>
          </c:tx>
          <c:xVal>
            <c:numRef>
              <c:f>'[1]Engine boost'!$L$17:$L$24</c:f>
              <c:numCache>
                <c:formatCode>General</c:formatCode>
                <c:ptCount val="8"/>
                <c:pt idx="0">
                  <c:v>2200</c:v>
                </c:pt>
                <c:pt idx="1">
                  <c:v>2000</c:v>
                </c:pt>
                <c:pt idx="2">
                  <c:v>1800</c:v>
                </c:pt>
                <c:pt idx="3">
                  <c:v>1600</c:v>
                </c:pt>
                <c:pt idx="4">
                  <c:v>1400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</c:numCache>
            </c:numRef>
          </c:xVal>
          <c:yVal>
            <c:numRef>
              <c:f>'[1]Engine boost'!$Z$17:$Z$24</c:f>
              <c:numCache>
                <c:formatCode>General</c:formatCode>
                <c:ptCount val="8"/>
                <c:pt idx="0">
                  <c:v>173.49212573206003</c:v>
                </c:pt>
                <c:pt idx="1">
                  <c:v>167.94196166619435</c:v>
                </c:pt>
                <c:pt idx="2">
                  <c:v>163.29620432732349</c:v>
                </c:pt>
                <c:pt idx="3">
                  <c:v>167.05700235540368</c:v>
                </c:pt>
                <c:pt idx="4">
                  <c:v>164.37018309825925</c:v>
                </c:pt>
                <c:pt idx="5">
                  <c:v>168.99017929105503</c:v>
                </c:pt>
                <c:pt idx="6">
                  <c:v>169.86990388729606</c:v>
                </c:pt>
                <c:pt idx="7">
                  <c:v>175.8726282162643</c:v>
                </c:pt>
              </c:numCache>
            </c:numRef>
          </c:yVal>
        </c:ser>
        <c:ser>
          <c:idx val="0"/>
          <c:order val="1"/>
          <c:tx>
            <c:strRef>
              <c:f>'[1]Zero bar boost'!$L$3</c:f>
              <c:strCache>
                <c:ptCount val="1"/>
                <c:pt idx="0">
                  <c:v>Zero boost</c:v>
                </c:pt>
              </c:strCache>
            </c:strRef>
          </c:tx>
          <c:xVal>
            <c:numRef>
              <c:f>'[1]Zero bar boost'!$L$19:$L$30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'[1]Zero bar boost'!$Z$19:$Z$30</c:f>
              <c:numCache>
                <c:formatCode>General</c:formatCode>
                <c:ptCount val="12"/>
                <c:pt idx="0">
                  <c:v>179.80487188966967</c:v>
                </c:pt>
                <c:pt idx="1">
                  <c:v>177.52097580999924</c:v>
                </c:pt>
                <c:pt idx="2">
                  <c:v>175.86373620951645</c:v>
                </c:pt>
                <c:pt idx="3">
                  <c:v>171.4056110391914</c:v>
                </c:pt>
                <c:pt idx="4">
                  <c:v>169.61836138947717</c:v>
                </c:pt>
                <c:pt idx="5">
                  <c:v>168.4993029556698</c:v>
                </c:pt>
                <c:pt idx="6">
                  <c:v>166.49140463240059</c:v>
                </c:pt>
                <c:pt idx="7">
                  <c:v>167.57891973405867</c:v>
                </c:pt>
                <c:pt idx="8">
                  <c:v>165.92341439773375</c:v>
                </c:pt>
                <c:pt idx="9">
                  <c:v>165.82744299397964</c:v>
                </c:pt>
                <c:pt idx="10">
                  <c:v>165.63853465085842</c:v>
                </c:pt>
                <c:pt idx="11">
                  <c:v>160.69869409824747</c:v>
                </c:pt>
              </c:numCache>
            </c:numRef>
          </c:yVal>
        </c:ser>
        <c:ser>
          <c:idx val="1"/>
          <c:order val="2"/>
          <c:tx>
            <c:strRef>
              <c:f>'[1]1 Bar boost'!$L$3</c:f>
              <c:strCache>
                <c:ptCount val="1"/>
                <c:pt idx="0">
                  <c:v>one bar boost</c:v>
                </c:pt>
              </c:strCache>
            </c:strRef>
          </c:tx>
          <c:xVal>
            <c:numRef>
              <c:f>'[1]1 Bar boost'!$L$19:$L$30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'[1]1 Bar boost'!$Z$19:$Z$30</c:f>
              <c:numCache>
                <c:formatCode>General</c:formatCode>
                <c:ptCount val="12"/>
                <c:pt idx="0">
                  <c:v>168.71299160508153</c:v>
                </c:pt>
                <c:pt idx="1">
                  <c:v>170.91652244455614</c:v>
                </c:pt>
                <c:pt idx="2">
                  <c:v>164.09023059768052</c:v>
                </c:pt>
                <c:pt idx="3">
                  <c:v>165.37882199742813</c:v>
                </c:pt>
                <c:pt idx="4">
                  <c:v>164.76592314586492</c:v>
                </c:pt>
                <c:pt idx="5">
                  <c:v>164.34756107533244</c:v>
                </c:pt>
                <c:pt idx="6">
                  <c:v>164.07016030271657</c:v>
                </c:pt>
                <c:pt idx="7">
                  <c:v>167.3678582611802</c:v>
                </c:pt>
                <c:pt idx="8">
                  <c:v>166.30131916128724</c:v>
                </c:pt>
                <c:pt idx="9">
                  <c:v>174.04183933225121</c:v>
                </c:pt>
                <c:pt idx="10">
                  <c:v>171.12391692260215</c:v>
                </c:pt>
                <c:pt idx="11">
                  <c:v>172.90076310138923</c:v>
                </c:pt>
              </c:numCache>
            </c:numRef>
          </c:yVal>
        </c:ser>
        <c:axId val="89284992"/>
        <c:axId val="89286912"/>
      </c:scatterChart>
      <c:valAx>
        <c:axId val="89284992"/>
        <c:scaling>
          <c:orientation val="minMax"/>
          <c:max val="2400"/>
          <c:min val="6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7093907154735432"/>
              <c:y val="0.79774112881559134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9286912"/>
        <c:crosses val="autoZero"/>
        <c:crossBetween val="midCat"/>
        <c:majorUnit val="200"/>
      </c:valAx>
      <c:valAx>
        <c:axId val="89286912"/>
        <c:scaling>
          <c:orientation val="minMax"/>
          <c:max val="200"/>
          <c:min val="14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g/PSh </a:t>
                </a: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9284992"/>
        <c:crosses val="autoZero"/>
        <c:crossBetween val="midCat"/>
        <c:maj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334822650985421E-4"/>
          <c:y val="0.91975530617727941"/>
          <c:w val="0.83957150394368663"/>
          <c:h val="8.0244693822720925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22" l="0.70000000000000062" r="0.70000000000000062" t="0.75000000000000822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FD</a:t>
            </a:r>
          </a:p>
        </c:rich>
      </c:tx>
      <c:layout>
        <c:manualLayout>
          <c:xMode val="edge"/>
          <c:yMode val="edge"/>
          <c:x val="0.48390023582077657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6265005917081518"/>
          <c:y val="0.12403426943457722"/>
          <c:w val="0.77550473697085165"/>
          <c:h val="0.66316568362534212"/>
        </c:manualLayout>
      </c:layout>
      <c:scatterChart>
        <c:scatterStyle val="lineMarker"/>
        <c:ser>
          <c:idx val="0"/>
          <c:order val="0"/>
          <c:tx>
            <c:v>Speed</c:v>
          </c:tx>
          <c:xVal>
            <c:numRef>
              <c:f>Performance!$B$11:$B$26</c:f>
              <c:numCache>
                <c:formatCode>General</c:formatCode>
                <c:ptCount val="16"/>
                <c:pt idx="0">
                  <c:v>2302</c:v>
                </c:pt>
                <c:pt idx="1">
                  <c:v>2251</c:v>
                </c:pt>
                <c:pt idx="2">
                  <c:v>2201</c:v>
                </c:pt>
                <c:pt idx="3">
                  <c:v>2003</c:v>
                </c:pt>
                <c:pt idx="4">
                  <c:v>2003</c:v>
                </c:pt>
                <c:pt idx="5">
                  <c:v>2003</c:v>
                </c:pt>
                <c:pt idx="6">
                  <c:v>2000</c:v>
                </c:pt>
                <c:pt idx="7">
                  <c:v>2000</c:v>
                </c:pt>
                <c:pt idx="8">
                  <c:v>1956</c:v>
                </c:pt>
                <c:pt idx="9">
                  <c:v>1799</c:v>
                </c:pt>
                <c:pt idx="10">
                  <c:v>1600</c:v>
                </c:pt>
              </c:numCache>
            </c:numRef>
          </c:xVal>
          <c:yVal>
            <c:numRef>
              <c:f>Performance!$F$31:$F$47</c:f>
              <c:numCache>
                <c:formatCode>0.0</c:formatCode>
                <c:ptCount val="17"/>
                <c:pt idx="0">
                  <c:v>52.3</c:v>
                </c:pt>
                <c:pt idx="1">
                  <c:v>52.1</c:v>
                </c:pt>
                <c:pt idx="2">
                  <c:v>52.6</c:v>
                </c:pt>
                <c:pt idx="3">
                  <c:v>52.7</c:v>
                </c:pt>
                <c:pt idx="4">
                  <c:v>52.7</c:v>
                </c:pt>
                <c:pt idx="5">
                  <c:v>52.7</c:v>
                </c:pt>
                <c:pt idx="6">
                  <c:v>52.7</c:v>
                </c:pt>
                <c:pt idx="7">
                  <c:v>52.7</c:v>
                </c:pt>
                <c:pt idx="8">
                  <c:v>53.7</c:v>
                </c:pt>
                <c:pt idx="9">
                  <c:v>54.6</c:v>
                </c:pt>
                <c:pt idx="10">
                  <c:v>56</c:v>
                </c:pt>
              </c:numCache>
            </c:numRef>
          </c:yVal>
        </c:ser>
        <c:axId val="83731968"/>
        <c:axId val="83733888"/>
      </c:scatterChart>
      <c:valAx>
        <c:axId val="83731968"/>
        <c:scaling>
          <c:orientation val="minMax"/>
          <c:min val="14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6803948998760975"/>
              <c:y val="0.76734628703731422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733888"/>
        <c:crosses val="autoZero"/>
        <c:crossBetween val="midCat"/>
        <c:majorUnit val="200"/>
      </c:valAx>
      <c:valAx>
        <c:axId val="83733888"/>
        <c:scaling>
          <c:orientation val="minMax"/>
          <c:max val="60"/>
          <c:min val="4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mm^3</a:t>
                </a: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73196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"/>
          <c:y val="0.92142510703272351"/>
          <c:w val="0.18611934593148213"/>
          <c:h val="7.8574715731299469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Power(kW)</a:t>
            </a:r>
          </a:p>
        </c:rich>
      </c:tx>
      <c:layout>
        <c:manualLayout>
          <c:xMode val="edge"/>
          <c:yMode val="edge"/>
          <c:x val="0.42001392683057481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9.8791908086961255E-2"/>
          <c:y val="0.12403426943457722"/>
          <c:w val="0.84771826870697753"/>
          <c:h val="0.60961794172615558"/>
        </c:manualLayout>
      </c:layout>
      <c:scatterChart>
        <c:scatterStyle val="lineMarker"/>
        <c:ser>
          <c:idx val="0"/>
          <c:order val="0"/>
          <c:spPr>
            <a:ln>
              <a:solidFill>
                <a:srgbClr val="FF0000"/>
              </a:solidFill>
              <a:prstDash val="sysDash"/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Performance!$B$11:$B$26</c:f>
              <c:numCache>
                <c:formatCode>General</c:formatCode>
                <c:ptCount val="16"/>
                <c:pt idx="0">
                  <c:v>2302</c:v>
                </c:pt>
                <c:pt idx="1">
                  <c:v>2251</c:v>
                </c:pt>
                <c:pt idx="2">
                  <c:v>2201</c:v>
                </c:pt>
                <c:pt idx="3">
                  <c:v>2003</c:v>
                </c:pt>
                <c:pt idx="4">
                  <c:v>2003</c:v>
                </c:pt>
                <c:pt idx="5">
                  <c:v>2003</c:v>
                </c:pt>
                <c:pt idx="6">
                  <c:v>2000</c:v>
                </c:pt>
                <c:pt idx="7">
                  <c:v>2000</c:v>
                </c:pt>
                <c:pt idx="8">
                  <c:v>1956</c:v>
                </c:pt>
                <c:pt idx="9">
                  <c:v>1799</c:v>
                </c:pt>
                <c:pt idx="10">
                  <c:v>1600</c:v>
                </c:pt>
              </c:numCache>
            </c:numRef>
          </c:xVal>
          <c:yVal>
            <c:numRef>
              <c:f>Performance!$H$31:$H$48</c:f>
              <c:numCache>
                <c:formatCode>0.0</c:formatCode>
                <c:ptCount val="18"/>
                <c:pt idx="0">
                  <c:v>35.200000000000003</c:v>
                </c:pt>
                <c:pt idx="1">
                  <c:v>35.1</c:v>
                </c:pt>
                <c:pt idx="2">
                  <c:v>35.200000000000003</c:v>
                </c:pt>
                <c:pt idx="3">
                  <c:v>34.299999999999997</c:v>
                </c:pt>
                <c:pt idx="4">
                  <c:v>34.299999999999997</c:v>
                </c:pt>
                <c:pt idx="5">
                  <c:v>34.299999999999997</c:v>
                </c:pt>
                <c:pt idx="6">
                  <c:v>34.299999999999997</c:v>
                </c:pt>
                <c:pt idx="7">
                  <c:v>34.200000000000003</c:v>
                </c:pt>
                <c:pt idx="8">
                  <c:v>34.700000000000003</c:v>
                </c:pt>
                <c:pt idx="9">
                  <c:v>33.5</c:v>
                </c:pt>
                <c:pt idx="10">
                  <c:v>31.2</c:v>
                </c:pt>
              </c:numCache>
            </c:numRef>
          </c:yVal>
        </c:ser>
        <c:axId val="83913728"/>
        <c:axId val="85157376"/>
      </c:scatterChart>
      <c:valAx>
        <c:axId val="83913728"/>
        <c:scaling>
          <c:orientation val="minMax"/>
          <c:min val="14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8631956719695818"/>
              <c:y val="0.8228436385690846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5157376"/>
        <c:crosses val="autoZero"/>
        <c:crossBetween val="midCat"/>
        <c:majorUnit val="200"/>
      </c:valAx>
      <c:valAx>
        <c:axId val="85157376"/>
        <c:scaling>
          <c:orientation val="minMax"/>
          <c:max val="70"/>
          <c:min val="2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kW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913728"/>
        <c:crosses val="autoZero"/>
        <c:crossBetween val="midCat"/>
        <c:majorUnit val="10"/>
      </c:valAx>
    </c:plotArea>
    <c:legend>
      <c:legendPos val="b"/>
      <c:layout>
        <c:manualLayout>
          <c:xMode val="edge"/>
          <c:yMode val="edge"/>
          <c:x val="0"/>
          <c:y val="0.93146113707898071"/>
          <c:w val="0.23303028170296233"/>
          <c:h val="6.8538706944036201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44" l="0.70000000000000062" r="0.70000000000000062" t="0.75000000000000844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SD</a:t>
            </a:r>
          </a:p>
        </c:rich>
      </c:tx>
      <c:layout>
        <c:manualLayout>
          <c:xMode val="edge"/>
          <c:yMode val="edge"/>
          <c:x val="0.42001399825021907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7801617985412552"/>
          <c:y val="0.12403419040175824"/>
          <c:w val="0.76505313442503564"/>
          <c:h val="0.59256856833416027"/>
        </c:manualLayout>
      </c:layout>
      <c:scatterChart>
        <c:scatterStyle val="lineMarker"/>
        <c:ser>
          <c:idx val="0"/>
          <c:order val="0"/>
          <c:tx>
            <c:v>rom</c:v>
          </c:tx>
          <c:xVal>
            <c:numRef>
              <c:f>Performance!$B$31:$B$48</c:f>
              <c:numCache>
                <c:formatCode>General</c:formatCode>
                <c:ptCount val="18"/>
                <c:pt idx="0">
                  <c:v>2302</c:v>
                </c:pt>
                <c:pt idx="1">
                  <c:v>2251</c:v>
                </c:pt>
                <c:pt idx="2">
                  <c:v>2201</c:v>
                </c:pt>
                <c:pt idx="3">
                  <c:v>2003</c:v>
                </c:pt>
                <c:pt idx="4">
                  <c:v>2003</c:v>
                </c:pt>
                <c:pt idx="5">
                  <c:v>2003</c:v>
                </c:pt>
                <c:pt idx="6">
                  <c:v>2000</c:v>
                </c:pt>
                <c:pt idx="7">
                  <c:v>2000</c:v>
                </c:pt>
                <c:pt idx="8">
                  <c:v>1956</c:v>
                </c:pt>
                <c:pt idx="9">
                  <c:v>1799</c:v>
                </c:pt>
                <c:pt idx="10">
                  <c:v>1600</c:v>
                </c:pt>
              </c:numCache>
            </c:numRef>
          </c:xVal>
          <c:yVal>
            <c:numRef>
              <c:f>Performance!$J$31:$J$48</c:f>
              <c:numCache>
                <c:formatCode>General</c:formatCode>
                <c:ptCount val="18"/>
                <c:pt idx="0">
                  <c:v>1.802</c:v>
                </c:pt>
                <c:pt idx="1">
                  <c:v>1.714</c:v>
                </c:pt>
                <c:pt idx="2">
                  <c:v>1.5</c:v>
                </c:pt>
                <c:pt idx="3">
                  <c:v>0.54</c:v>
                </c:pt>
                <c:pt idx="4">
                  <c:v>0.51500000000000001</c:v>
                </c:pt>
                <c:pt idx="5">
                  <c:v>0.51500000000000001</c:v>
                </c:pt>
                <c:pt idx="6">
                  <c:v>0.51100000000000001</c:v>
                </c:pt>
                <c:pt idx="7">
                  <c:v>0.51100000000000001</c:v>
                </c:pt>
                <c:pt idx="8">
                  <c:v>0.54</c:v>
                </c:pt>
                <c:pt idx="9">
                  <c:v>0.41599999999999998</c:v>
                </c:pt>
                <c:pt idx="10">
                  <c:v>0.48799999999999999</c:v>
                </c:pt>
              </c:numCache>
            </c:numRef>
          </c:yVal>
        </c:ser>
        <c:axId val="85464576"/>
        <c:axId val="85466496"/>
      </c:scatterChart>
      <c:valAx>
        <c:axId val="85464576"/>
        <c:scaling>
          <c:orientation val="minMax"/>
          <c:min val="14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51447795948583352"/>
              <c:y val="0.81501392478611867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5466496"/>
        <c:crosses val="autoZero"/>
        <c:crossBetween val="midCat"/>
      </c:valAx>
      <c:valAx>
        <c:axId val="85466496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FSN</a:t>
                </a:r>
              </a:p>
            </c:rich>
          </c:tx>
          <c:layout/>
        </c:title>
        <c:numFmt formatCode="0.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54645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"/>
          <c:y val="0.92723327522990917"/>
          <c:w val="0.15881239925800905"/>
          <c:h val="7.2766814963841214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Boost</a:t>
            </a:r>
          </a:p>
        </c:rich>
      </c:tx>
      <c:layout>
        <c:manualLayout>
          <c:xMode val="edge"/>
          <c:yMode val="edge"/>
          <c:x val="0.42001371687835531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2578591648330334"/>
          <c:y val="6.435935966019514E-2"/>
          <c:w val="0.80991701672394878"/>
          <c:h val="0.65151850293522451"/>
        </c:manualLayout>
      </c:layout>
      <c:scatterChart>
        <c:scatterStyle val="lineMarker"/>
        <c:ser>
          <c:idx val="0"/>
          <c:order val="0"/>
          <c:tx>
            <c:v>rpm</c:v>
          </c:tx>
          <c:xVal>
            <c:numRef>
              <c:f>Performance!$B$31:$B$48</c:f>
              <c:numCache>
                <c:formatCode>General</c:formatCode>
                <c:ptCount val="18"/>
                <c:pt idx="0">
                  <c:v>2302</c:v>
                </c:pt>
                <c:pt idx="1">
                  <c:v>2251</c:v>
                </c:pt>
                <c:pt idx="2">
                  <c:v>2201</c:v>
                </c:pt>
                <c:pt idx="3">
                  <c:v>2003</c:v>
                </c:pt>
                <c:pt idx="4">
                  <c:v>2003</c:v>
                </c:pt>
                <c:pt idx="5">
                  <c:v>2003</c:v>
                </c:pt>
                <c:pt idx="6">
                  <c:v>2000</c:v>
                </c:pt>
                <c:pt idx="7">
                  <c:v>2000</c:v>
                </c:pt>
                <c:pt idx="8">
                  <c:v>1956</c:v>
                </c:pt>
                <c:pt idx="9">
                  <c:v>1799</c:v>
                </c:pt>
                <c:pt idx="10">
                  <c:v>1600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</c:ser>
        <c:axId val="85474688"/>
        <c:axId val="85493248"/>
      </c:scatterChart>
      <c:valAx>
        <c:axId val="85474688"/>
        <c:scaling>
          <c:orientation val="minMax"/>
          <c:max val="2400"/>
          <c:min val="6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8947836294332597"/>
              <c:y val="0.80846825787401577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5493248"/>
        <c:crosses val="autoZero"/>
        <c:crossBetween val="midCat"/>
        <c:majorUnit val="200"/>
      </c:valAx>
      <c:valAx>
        <c:axId val="85493248"/>
        <c:scaling>
          <c:orientation val="minMax"/>
          <c:max val="14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mbar </a:t>
                </a: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5474688"/>
        <c:crosses val="autoZero"/>
        <c:crossBetween val="midCat"/>
        <c:majorUnit val="200"/>
      </c:valAx>
    </c:plotArea>
    <c:legend>
      <c:legendPos val="b"/>
      <c:layout>
        <c:manualLayout>
          <c:xMode val="edge"/>
          <c:yMode val="edge"/>
          <c:x val="0"/>
          <c:y val="0.91605930118110235"/>
          <c:w val="0.15551319423669624"/>
          <c:h val="8.3940814979092282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SFC</a:t>
            </a:r>
          </a:p>
        </c:rich>
      </c:tx>
      <c:layout>
        <c:manualLayout>
          <c:xMode val="edge"/>
          <c:yMode val="edge"/>
          <c:x val="0.42001375782225736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1602663199210216"/>
          <c:y val="7.2752271350696965E-2"/>
          <c:w val="0.82212815141226558"/>
          <c:h val="0.6257209771855472"/>
        </c:manualLayout>
      </c:layout>
      <c:scatterChart>
        <c:scatterStyle val="lineMarker"/>
        <c:ser>
          <c:idx val="0"/>
          <c:order val="0"/>
          <c:tx>
            <c:v>rpm</c:v>
          </c:tx>
          <c:xVal>
            <c:numRef>
              <c:f>Performance!$B$31:$B$48</c:f>
              <c:numCache>
                <c:formatCode>General</c:formatCode>
                <c:ptCount val="18"/>
                <c:pt idx="0">
                  <c:v>2302</c:v>
                </c:pt>
                <c:pt idx="1">
                  <c:v>2251</c:v>
                </c:pt>
                <c:pt idx="2">
                  <c:v>2201</c:v>
                </c:pt>
                <c:pt idx="3">
                  <c:v>2003</c:v>
                </c:pt>
                <c:pt idx="4">
                  <c:v>2003</c:v>
                </c:pt>
                <c:pt idx="5">
                  <c:v>2003</c:v>
                </c:pt>
                <c:pt idx="6">
                  <c:v>2000</c:v>
                </c:pt>
                <c:pt idx="7">
                  <c:v>2000</c:v>
                </c:pt>
                <c:pt idx="8">
                  <c:v>1956</c:v>
                </c:pt>
                <c:pt idx="9">
                  <c:v>1799</c:v>
                </c:pt>
                <c:pt idx="10">
                  <c:v>1600</c:v>
                </c:pt>
              </c:numCache>
            </c:numRef>
          </c:xVal>
          <c:yVal>
            <c:numRef>
              <c:f>Performance!$J$31:$J$48</c:f>
              <c:numCache>
                <c:formatCode>General</c:formatCode>
                <c:ptCount val="18"/>
                <c:pt idx="0">
                  <c:v>1.802</c:v>
                </c:pt>
                <c:pt idx="1">
                  <c:v>1.714</c:v>
                </c:pt>
                <c:pt idx="2">
                  <c:v>1.5</c:v>
                </c:pt>
                <c:pt idx="3">
                  <c:v>0.54</c:v>
                </c:pt>
                <c:pt idx="4">
                  <c:v>0.51500000000000001</c:v>
                </c:pt>
                <c:pt idx="5">
                  <c:v>0.51500000000000001</c:v>
                </c:pt>
                <c:pt idx="6">
                  <c:v>0.51100000000000001</c:v>
                </c:pt>
                <c:pt idx="7">
                  <c:v>0.51100000000000001</c:v>
                </c:pt>
                <c:pt idx="8">
                  <c:v>0.54</c:v>
                </c:pt>
                <c:pt idx="9">
                  <c:v>0.41599999999999998</c:v>
                </c:pt>
                <c:pt idx="10">
                  <c:v>0.48799999999999999</c:v>
                </c:pt>
              </c:numCache>
            </c:numRef>
          </c:yVal>
        </c:ser>
        <c:ser>
          <c:idx val="1"/>
          <c:order val="1"/>
          <c:xVal>
            <c:numRef>
              <c:f>Performance!$B$31:$B$48</c:f>
              <c:numCache>
                <c:formatCode>General</c:formatCode>
                <c:ptCount val="18"/>
                <c:pt idx="0">
                  <c:v>2302</c:v>
                </c:pt>
                <c:pt idx="1">
                  <c:v>2251</c:v>
                </c:pt>
                <c:pt idx="2">
                  <c:v>2201</c:v>
                </c:pt>
                <c:pt idx="3">
                  <c:v>2003</c:v>
                </c:pt>
                <c:pt idx="4">
                  <c:v>2003</c:v>
                </c:pt>
                <c:pt idx="5">
                  <c:v>2003</c:v>
                </c:pt>
                <c:pt idx="6">
                  <c:v>2000</c:v>
                </c:pt>
                <c:pt idx="7">
                  <c:v>2000</c:v>
                </c:pt>
                <c:pt idx="8">
                  <c:v>1956</c:v>
                </c:pt>
                <c:pt idx="9">
                  <c:v>1799</c:v>
                </c:pt>
                <c:pt idx="10">
                  <c:v>1600</c:v>
                </c:pt>
              </c:numCache>
            </c:numRef>
          </c:xVal>
          <c:yVal>
            <c:numRef>
              <c:f>Performance!$I$31:$I$48</c:f>
              <c:numCache>
                <c:formatCode>0.0</c:formatCode>
                <c:ptCount val="18"/>
                <c:pt idx="0">
                  <c:v>311.10000000000002</c:v>
                </c:pt>
                <c:pt idx="1">
                  <c:v>308</c:v>
                </c:pt>
                <c:pt idx="2">
                  <c:v>301</c:v>
                </c:pt>
                <c:pt idx="3">
                  <c:v>281.5</c:v>
                </c:pt>
                <c:pt idx="4">
                  <c:v>281.5</c:v>
                </c:pt>
                <c:pt idx="5">
                  <c:v>281.5</c:v>
                </c:pt>
                <c:pt idx="6">
                  <c:v>281.5</c:v>
                </c:pt>
                <c:pt idx="7">
                  <c:v>281.5</c:v>
                </c:pt>
                <c:pt idx="8">
                  <c:v>277.10000000000002</c:v>
                </c:pt>
                <c:pt idx="9">
                  <c:v>268.3</c:v>
                </c:pt>
                <c:pt idx="10">
                  <c:v>262.8</c:v>
                </c:pt>
              </c:numCache>
            </c:numRef>
          </c:yVal>
        </c:ser>
        <c:axId val="86780160"/>
        <c:axId val="86786432"/>
      </c:scatterChart>
      <c:valAx>
        <c:axId val="86780160"/>
        <c:scaling>
          <c:orientation val="minMax"/>
          <c:max val="2400"/>
          <c:min val="14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7093907154735432"/>
              <c:y val="0.79774112881559156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786432"/>
        <c:crosses val="autoZero"/>
        <c:crossBetween val="midCat"/>
      </c:valAx>
      <c:valAx>
        <c:axId val="867864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g/PSh </a:t>
                </a: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78016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334822650985421E-4"/>
          <c:y val="0.91975530617727963"/>
          <c:w val="0.35940640218569392"/>
          <c:h val="8.0244569507319605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44" l="0.70000000000000062" r="0.70000000000000062" t="0.75000000000000844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Torque</a:t>
            </a:r>
          </a:p>
        </c:rich>
      </c:tx>
      <c:layout>
        <c:manualLayout>
          <c:xMode val="edge"/>
          <c:yMode val="edge"/>
          <c:x val="0.42001402496443696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2817238647055887"/>
          <c:y val="0.12403426943457722"/>
          <c:w val="0.80998241965037465"/>
          <c:h val="0.59044980064514863"/>
        </c:manualLayout>
      </c:layout>
      <c:scatterChart>
        <c:scatterStyle val="lineMarker"/>
        <c:ser>
          <c:idx val="2"/>
          <c:order val="0"/>
          <c:tx>
            <c:strRef>
              <c:f>'[1]Engine boost'!$N$3</c:f>
              <c:strCache>
                <c:ptCount val="1"/>
                <c:pt idx="0">
                  <c:v>Engine boost</c:v>
                </c:pt>
              </c:strCache>
            </c:strRef>
          </c:tx>
          <c:xVal>
            <c:numRef>
              <c:f>'[1]Engine boost'!$B$17:$B$24</c:f>
              <c:numCache>
                <c:formatCode>General</c:formatCode>
                <c:ptCount val="8"/>
                <c:pt idx="0">
                  <c:v>2200</c:v>
                </c:pt>
                <c:pt idx="1">
                  <c:v>2000</c:v>
                </c:pt>
                <c:pt idx="2">
                  <c:v>1800</c:v>
                </c:pt>
                <c:pt idx="3">
                  <c:v>1600</c:v>
                </c:pt>
                <c:pt idx="4">
                  <c:v>1400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</c:numCache>
            </c:numRef>
          </c:xVal>
          <c:yVal>
            <c:numRef>
              <c:f>'[1]Engine boost'!$Y$17:$Y$24</c:f>
              <c:numCache>
                <c:formatCode>General</c:formatCode>
                <c:ptCount val="8"/>
                <c:pt idx="0">
                  <c:v>193.45463978676821</c:v>
                </c:pt>
                <c:pt idx="1">
                  <c:v>200.6047071604593</c:v>
                </c:pt>
                <c:pt idx="2">
                  <c:v>209.76887801969715</c:v>
                </c:pt>
                <c:pt idx="3">
                  <c:v>219.73869027315371</c:v>
                </c:pt>
                <c:pt idx="4">
                  <c:v>245.91729138977902</c:v>
                </c:pt>
                <c:pt idx="5">
                  <c:v>256.48465153224953</c:v>
                </c:pt>
                <c:pt idx="6">
                  <c:v>268.35402895371232</c:v>
                </c:pt>
                <c:pt idx="7">
                  <c:v>273.18709505220238</c:v>
                </c:pt>
              </c:numCache>
            </c:numRef>
          </c:yVal>
        </c:ser>
        <c:ser>
          <c:idx val="0"/>
          <c:order val="1"/>
          <c:tx>
            <c:strRef>
              <c:f>'[1]Zero bar boost'!$L$3</c:f>
              <c:strCache>
                <c:ptCount val="1"/>
                <c:pt idx="0">
                  <c:v>Zero boost</c:v>
                </c:pt>
              </c:strCache>
            </c:strRef>
          </c:tx>
          <c:xVal>
            <c:numRef>
              <c:f>'[1]Zero bar boost'!$B$19:$B$30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'[1]Zero bar boost'!$Y$19:$Y$30</c:f>
              <c:numCache>
                <c:formatCode>General</c:formatCode>
                <c:ptCount val="12"/>
                <c:pt idx="0">
                  <c:v>140.51025999999999</c:v>
                </c:pt>
                <c:pt idx="1">
                  <c:v>144.23172</c:v>
                </c:pt>
                <c:pt idx="2">
                  <c:v>145.53925999999998</c:v>
                </c:pt>
                <c:pt idx="3">
                  <c:v>146.24332000000001</c:v>
                </c:pt>
                <c:pt idx="4">
                  <c:v>148.25492</c:v>
                </c:pt>
                <c:pt idx="5">
                  <c:v>152.27812</c:v>
                </c:pt>
                <c:pt idx="6">
                  <c:v>157.10595999999998</c:v>
                </c:pt>
                <c:pt idx="7">
                  <c:v>162.03438</c:v>
                </c:pt>
                <c:pt idx="8">
                  <c:v>174.79783999999998</c:v>
                </c:pt>
                <c:pt idx="9">
                  <c:v>182.35915</c:v>
                </c:pt>
                <c:pt idx="10">
                  <c:v>190.20672000000002</c:v>
                </c:pt>
                <c:pt idx="11">
                  <c:v>198.84539999999998</c:v>
                </c:pt>
              </c:numCache>
            </c:numRef>
          </c:yVal>
        </c:ser>
        <c:ser>
          <c:idx val="1"/>
          <c:order val="2"/>
          <c:tx>
            <c:strRef>
              <c:f>'[1]1 Bar boost'!$L$3</c:f>
              <c:strCache>
                <c:ptCount val="1"/>
                <c:pt idx="0">
                  <c:v>one bar boost</c:v>
                </c:pt>
              </c:strCache>
            </c:strRef>
          </c:tx>
          <c:xVal>
            <c:numRef>
              <c:f>'[1]1 Bar boost'!$L$19:$L$30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'[1]1 Bar boost'!$Y$19:$Y$30</c:f>
              <c:numCache>
                <c:formatCode>General</c:formatCode>
                <c:ptCount val="12"/>
                <c:pt idx="0">
                  <c:v>189.99562</c:v>
                </c:pt>
                <c:pt idx="1">
                  <c:v>191.00142000000002</c:v>
                </c:pt>
                <c:pt idx="2">
                  <c:v>198.94724000000002</c:v>
                </c:pt>
                <c:pt idx="3">
                  <c:v>202.86985999999999</c:v>
                </c:pt>
                <c:pt idx="4">
                  <c:v>211.7209</c:v>
                </c:pt>
                <c:pt idx="5">
                  <c:v>222.38238000000001</c:v>
                </c:pt>
                <c:pt idx="6">
                  <c:v>236.46358000000001</c:v>
                </c:pt>
                <c:pt idx="7">
                  <c:v>237.97228000000001</c:v>
                </c:pt>
                <c:pt idx="8">
                  <c:v>247.29463999999996</c:v>
                </c:pt>
                <c:pt idx="9">
                  <c:v>258.73783000000003</c:v>
                </c:pt>
                <c:pt idx="10">
                  <c:v>266.04672000000005</c:v>
                </c:pt>
                <c:pt idx="11">
                  <c:v>277.32900000000001</c:v>
                </c:pt>
              </c:numCache>
            </c:numRef>
          </c:yVal>
        </c:ser>
        <c:axId val="85715200"/>
        <c:axId val="86835584"/>
      </c:scatterChart>
      <c:valAx>
        <c:axId val="85715200"/>
        <c:scaling>
          <c:orientation val="minMax"/>
          <c:max val="2400"/>
          <c:min val="6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6176460766831628"/>
              <c:y val="0.82373568009881171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835584"/>
        <c:crosses val="autoZero"/>
        <c:crossBetween val="midCat"/>
        <c:majorUnit val="200"/>
        <c:minorUnit val="100"/>
      </c:valAx>
      <c:valAx>
        <c:axId val="86835584"/>
        <c:scaling>
          <c:orientation val="minMax"/>
          <c:max val="300"/>
          <c:min val="10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Nm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5715200"/>
        <c:crosses val="autoZero"/>
        <c:crossBetween val="midCat"/>
        <c:majorUnit val="20"/>
      </c:valAx>
    </c:plotArea>
    <c:legend>
      <c:legendPos val="b"/>
      <c:layout>
        <c:manualLayout>
          <c:xMode val="edge"/>
          <c:yMode val="edge"/>
          <c:x val="0"/>
          <c:y val="0.84459801348360908"/>
          <c:w val="0.83957150394368663"/>
          <c:h val="8.7445833976635301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799" l="0.70000000000000062" r="0.70000000000000062" t="0.75000000000000799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FD</a:t>
            </a:r>
          </a:p>
        </c:rich>
      </c:tx>
      <c:layout>
        <c:manualLayout>
          <c:xMode val="edge"/>
          <c:yMode val="edge"/>
          <c:x val="0.48390023582077646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6265005917081518"/>
          <c:y val="0.12403426943457722"/>
          <c:w val="0.77550473697085165"/>
          <c:h val="0.6631656836253419"/>
        </c:manualLayout>
      </c:layout>
      <c:scatterChart>
        <c:scatterStyle val="lineMarker"/>
        <c:ser>
          <c:idx val="2"/>
          <c:order val="0"/>
          <c:tx>
            <c:strRef>
              <c:f>'[1]Engine boost'!$N$3</c:f>
              <c:strCache>
                <c:ptCount val="1"/>
                <c:pt idx="0">
                  <c:v>Engine boost</c:v>
                </c:pt>
              </c:strCache>
            </c:strRef>
          </c:tx>
          <c:xVal>
            <c:numRef>
              <c:f>'[1]Engine boost'!$L$17:$L$24</c:f>
              <c:numCache>
                <c:formatCode>General</c:formatCode>
                <c:ptCount val="8"/>
                <c:pt idx="0">
                  <c:v>2200</c:v>
                </c:pt>
                <c:pt idx="1">
                  <c:v>2000</c:v>
                </c:pt>
                <c:pt idx="2">
                  <c:v>1800</c:v>
                </c:pt>
                <c:pt idx="3">
                  <c:v>1600</c:v>
                </c:pt>
                <c:pt idx="4">
                  <c:v>1400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</c:numCache>
            </c:numRef>
          </c:xVal>
          <c:yVal>
            <c:numRef>
              <c:f>'[1]Engine boost'!$V$17:$V$24</c:f>
              <c:numCache>
                <c:formatCode>General</c:formatCode>
                <c:ptCount val="8"/>
                <c:pt idx="0">
                  <c:v>64.014626061762598</c:v>
                </c:pt>
                <c:pt idx="1">
                  <c:v>64.257028112449802</c:v>
                </c:pt>
                <c:pt idx="2">
                  <c:v>65.333727949050157</c:v>
                </c:pt>
                <c:pt idx="3">
                  <c:v>70.015067242470579</c:v>
                </c:pt>
                <c:pt idx="4">
                  <c:v>77.096098359202301</c:v>
                </c:pt>
                <c:pt idx="5">
                  <c:v>82.669087217540408</c:v>
                </c:pt>
                <c:pt idx="6">
                  <c:v>86.945048772911932</c:v>
                </c:pt>
                <c:pt idx="7">
                  <c:v>91.638659601326012</c:v>
                </c:pt>
              </c:numCache>
            </c:numRef>
          </c:yVal>
        </c:ser>
        <c:ser>
          <c:idx val="0"/>
          <c:order val="1"/>
          <c:tx>
            <c:strRef>
              <c:f>'[1]Zero bar boost'!$L$3</c:f>
              <c:strCache>
                <c:ptCount val="1"/>
                <c:pt idx="0">
                  <c:v>Zero boost</c:v>
                </c:pt>
              </c:strCache>
            </c:strRef>
          </c:tx>
          <c:xVal>
            <c:numRef>
              <c:f>'[1]Zero bar boost'!$B$19:$B$30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'[1]Zero bar boost'!$V$19:$V$30</c:f>
              <c:numCache>
                <c:formatCode>General</c:formatCode>
                <c:ptCount val="12"/>
                <c:pt idx="0">
                  <c:v>48.18698864569987</c:v>
                </c:pt>
                <c:pt idx="1">
                  <c:v>48.83495068585637</c:v>
                </c:pt>
                <c:pt idx="2">
                  <c:v>48.817636835836062</c:v>
                </c:pt>
                <c:pt idx="3">
                  <c:v>47.810288774144198</c:v>
                </c:pt>
                <c:pt idx="4">
                  <c:v>47.962550840303898</c:v>
                </c:pt>
                <c:pt idx="5">
                  <c:v>48.939092241012794</c:v>
                </c:pt>
                <c:pt idx="6">
                  <c:v>49.888996981715685</c:v>
                </c:pt>
                <c:pt idx="7">
                  <c:v>51.790112283552943</c:v>
                </c:pt>
                <c:pt idx="8">
                  <c:v>55.317689490745359</c:v>
                </c:pt>
                <c:pt idx="9">
                  <c:v>57.677211791298483</c:v>
                </c:pt>
                <c:pt idx="10">
                  <c:v>60.09073701288947</c:v>
                </c:pt>
                <c:pt idx="11">
                  <c:v>60.946418651310601</c:v>
                </c:pt>
              </c:numCache>
            </c:numRef>
          </c:yVal>
        </c:ser>
        <c:ser>
          <c:idx val="1"/>
          <c:order val="2"/>
          <c:tx>
            <c:strRef>
              <c:f>'[1]1 Bar boost'!$L$3</c:f>
              <c:strCache>
                <c:ptCount val="1"/>
                <c:pt idx="0">
                  <c:v>one bar boost</c:v>
                </c:pt>
              </c:strCache>
            </c:strRef>
          </c:tx>
          <c:xVal>
            <c:numRef>
              <c:f>'[1]1 Bar boost'!$B$19:$B$30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'[1]1 Bar boost'!$V$19:$V$30</c:f>
              <c:numCache>
                <c:formatCode>General</c:formatCode>
                <c:ptCount val="12"/>
                <c:pt idx="0">
                  <c:v>61.138166448046782</c:v>
                </c:pt>
                <c:pt idx="1">
                  <c:v>62.26456212446687</c:v>
                </c:pt>
                <c:pt idx="2">
                  <c:v>62.26456212446687</c:v>
                </c:pt>
                <c:pt idx="3">
                  <c:v>63.990826275145196</c:v>
                </c:pt>
                <c:pt idx="4">
                  <c:v>66.535193125051563</c:v>
                </c:pt>
                <c:pt idx="5">
                  <c:v>69.708210145855716</c:v>
                </c:pt>
                <c:pt idx="6">
                  <c:v>73.997007561014229</c:v>
                </c:pt>
                <c:pt idx="7">
                  <c:v>75.965906501162294</c:v>
                </c:pt>
                <c:pt idx="8">
                  <c:v>78.438755020080336</c:v>
                </c:pt>
                <c:pt idx="9">
                  <c:v>85.888276958773417</c:v>
                </c:pt>
                <c:pt idx="10">
                  <c:v>86.833821773580823</c:v>
                </c:pt>
                <c:pt idx="11">
                  <c:v>91.456060507329639</c:v>
                </c:pt>
              </c:numCache>
            </c:numRef>
          </c:yVal>
        </c:ser>
        <c:axId val="86865792"/>
        <c:axId val="86880256"/>
      </c:scatterChart>
      <c:valAx>
        <c:axId val="86865792"/>
        <c:scaling>
          <c:orientation val="minMax"/>
          <c:max val="2400"/>
          <c:min val="6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6803948998760958"/>
              <c:y val="0.76734628703731422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880256"/>
        <c:crosses val="autoZero"/>
        <c:crossBetween val="midCat"/>
        <c:majorUnit val="200"/>
      </c:valAx>
      <c:valAx>
        <c:axId val="86880256"/>
        <c:scaling>
          <c:orientation val="minMax"/>
          <c:max val="100"/>
          <c:min val="4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mm^3</a:t>
                </a: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865792"/>
        <c:crosses val="autoZero"/>
        <c:crossBetween val="midCat"/>
        <c:majorUnit val="20"/>
      </c:valAx>
    </c:plotArea>
    <c:legend>
      <c:legendPos val="b"/>
      <c:layout>
        <c:manualLayout>
          <c:xMode val="edge"/>
          <c:yMode val="edge"/>
          <c:x val="0"/>
          <c:y val="0.92142510703272351"/>
          <c:w val="0.83743528251861954"/>
          <c:h val="7.8574892967276377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Boost</a:t>
            </a:r>
          </a:p>
        </c:rich>
      </c:tx>
      <c:layout>
        <c:manualLayout>
          <c:xMode val="edge"/>
          <c:yMode val="edge"/>
          <c:x val="0.4200137168783552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2578591648330334"/>
          <c:y val="6.435935966019514E-2"/>
          <c:w val="0.80991701672394878"/>
          <c:h val="0.65151850293522451"/>
        </c:manualLayout>
      </c:layout>
      <c:scatterChart>
        <c:scatterStyle val="lineMarker"/>
        <c:ser>
          <c:idx val="2"/>
          <c:order val="0"/>
          <c:tx>
            <c:strRef>
              <c:f>'[1]Engine boost'!$N$3</c:f>
              <c:strCache>
                <c:ptCount val="1"/>
                <c:pt idx="0">
                  <c:v>Engine boost</c:v>
                </c:pt>
              </c:strCache>
            </c:strRef>
          </c:tx>
          <c:xVal>
            <c:numRef>
              <c:f>'[1]Engine boost'!$L$17:$L$24</c:f>
              <c:numCache>
                <c:formatCode>General</c:formatCode>
                <c:ptCount val="8"/>
                <c:pt idx="0">
                  <c:v>2200</c:v>
                </c:pt>
                <c:pt idx="1">
                  <c:v>2000</c:v>
                </c:pt>
                <c:pt idx="2">
                  <c:v>1800</c:v>
                </c:pt>
                <c:pt idx="3">
                  <c:v>1600</c:v>
                </c:pt>
                <c:pt idx="4">
                  <c:v>1400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</c:numCache>
            </c:numRef>
          </c:xVal>
          <c:yVal>
            <c:numRef>
              <c:f>'[1]Engine boost'!$P$17:$P$24</c:f>
              <c:numCache>
                <c:formatCode>General</c:formatCode>
                <c:ptCount val="8"/>
                <c:pt idx="0">
                  <c:v>1126.6638499999999</c:v>
                </c:pt>
                <c:pt idx="1">
                  <c:v>993.33084999999994</c:v>
                </c:pt>
                <c:pt idx="2">
                  <c:v>833.33124999999995</c:v>
                </c:pt>
                <c:pt idx="3">
                  <c:v>719.9982</c:v>
                </c:pt>
                <c:pt idx="4">
                  <c:v>686.66494999999998</c:v>
                </c:pt>
                <c:pt idx="5">
                  <c:v>579.99854999999991</c:v>
                </c:pt>
                <c:pt idx="6">
                  <c:v>526.66534999999999</c:v>
                </c:pt>
                <c:pt idx="7">
                  <c:v>479.99879999999996</c:v>
                </c:pt>
              </c:numCache>
            </c:numRef>
          </c:yVal>
        </c:ser>
        <c:ser>
          <c:idx val="0"/>
          <c:order val="1"/>
          <c:tx>
            <c:strRef>
              <c:f>'[1]Zero bar boost'!$L$3</c:f>
              <c:strCache>
                <c:ptCount val="1"/>
                <c:pt idx="0">
                  <c:v>Zero boost</c:v>
                </c:pt>
              </c:strCache>
            </c:strRef>
          </c:tx>
          <c:xVal>
            <c:numRef>
              <c:f>'[1]1 Bar boost'!$L$19:$L$30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'[1]Zero bar boost'!$P$19:$P$30</c:f>
              <c:numCache>
                <c:formatCode>General</c:formatCode>
                <c:ptCount val="12"/>
                <c:pt idx="0">
                  <c:v>824.6</c:v>
                </c:pt>
                <c:pt idx="1">
                  <c:v>824.6</c:v>
                </c:pt>
                <c:pt idx="2">
                  <c:v>691.6</c:v>
                </c:pt>
                <c:pt idx="3">
                  <c:v>532</c:v>
                </c:pt>
                <c:pt idx="4">
                  <c:v>425.6</c:v>
                </c:pt>
                <c:pt idx="5">
                  <c:v>372.40000000000003</c:v>
                </c:pt>
                <c:pt idx="6">
                  <c:v>345.8</c:v>
                </c:pt>
                <c:pt idx="7">
                  <c:v>332.5</c:v>
                </c:pt>
                <c:pt idx="8">
                  <c:v>305.90000000000003</c:v>
                </c:pt>
                <c:pt idx="9">
                  <c:v>279.3</c:v>
                </c:pt>
                <c:pt idx="10">
                  <c:v>252.70000000000002</c:v>
                </c:pt>
                <c:pt idx="11">
                  <c:v>199.5</c:v>
                </c:pt>
              </c:numCache>
            </c:numRef>
          </c:yVal>
        </c:ser>
        <c:ser>
          <c:idx val="1"/>
          <c:order val="2"/>
          <c:tx>
            <c:strRef>
              <c:f>'[1]1 Bar boost'!$L$3</c:f>
              <c:strCache>
                <c:ptCount val="1"/>
                <c:pt idx="0">
                  <c:v>one bar boost</c:v>
                </c:pt>
              </c:strCache>
            </c:strRef>
          </c:tx>
          <c:xVal>
            <c:numRef>
              <c:f>'[1]1 Bar boost'!$L$19:$L$30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'[1]1 Bar boost'!$P$19:$P$30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</c:ser>
        <c:axId val="89134592"/>
        <c:axId val="89136512"/>
      </c:scatterChart>
      <c:valAx>
        <c:axId val="89134592"/>
        <c:scaling>
          <c:orientation val="minMax"/>
          <c:max val="2400"/>
          <c:min val="6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8947836294332586"/>
              <c:y val="0.80846825787401577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9136512"/>
        <c:crosses val="autoZero"/>
        <c:crossBetween val="midCat"/>
        <c:majorUnit val="200"/>
      </c:valAx>
      <c:valAx>
        <c:axId val="89136512"/>
        <c:scaling>
          <c:orientation val="minMax"/>
          <c:max val="14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mbar </a:t>
                </a: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9134592"/>
        <c:crosses val="autoZero"/>
        <c:crossBetween val="midCat"/>
        <c:majorUnit val="200"/>
      </c:valAx>
    </c:plotArea>
    <c:legend>
      <c:legendPos val="b"/>
      <c:layout>
        <c:manualLayout>
          <c:xMode val="edge"/>
          <c:yMode val="edge"/>
          <c:x val="0"/>
          <c:y val="0.91605930118110235"/>
          <c:w val="0.82899748084253289"/>
          <c:h val="8.3940698818897708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3</xdr:row>
      <xdr:rowOff>0</xdr:rowOff>
    </xdr:from>
    <xdr:to>
      <xdr:col>30</xdr:col>
      <xdr:colOff>15608</xdr:colOff>
      <xdr:row>14</xdr:row>
      <xdr:rowOff>185813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28575</xdr:colOff>
      <xdr:row>15</xdr:row>
      <xdr:rowOff>157272</xdr:rowOff>
    </xdr:from>
    <xdr:to>
      <xdr:col>30</xdr:col>
      <xdr:colOff>53708</xdr:colOff>
      <xdr:row>28</xdr:row>
      <xdr:rowOff>57424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320408</xdr:colOff>
      <xdr:row>3</xdr:row>
      <xdr:rowOff>28575</xdr:rowOff>
    </xdr:from>
    <xdr:to>
      <xdr:col>36</xdr:col>
      <xdr:colOff>326491</xdr:colOff>
      <xdr:row>14</xdr:row>
      <xdr:rowOff>181330</xdr:rowOff>
    </xdr:to>
    <xdr:graphicFrame macro="">
      <xdr:nvGraphicFramePr>
        <xdr:cNvPr id="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282308</xdr:colOff>
      <xdr:row>15</xdr:row>
      <xdr:rowOff>157272</xdr:rowOff>
    </xdr:from>
    <xdr:to>
      <xdr:col>36</xdr:col>
      <xdr:colOff>269341</xdr:colOff>
      <xdr:row>28</xdr:row>
      <xdr:rowOff>47899</xdr:rowOff>
    </xdr:to>
    <xdr:graphicFrame macro="">
      <xdr:nvGraphicFramePr>
        <xdr:cNvPr id="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29</xdr:row>
      <xdr:rowOff>19050</xdr:rowOff>
    </xdr:from>
    <xdr:to>
      <xdr:col>30</xdr:col>
      <xdr:colOff>63233</xdr:colOff>
      <xdr:row>41</xdr:row>
      <xdr:rowOff>49157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406133</xdr:colOff>
      <xdr:row>29</xdr:row>
      <xdr:rowOff>0</xdr:rowOff>
    </xdr:from>
    <xdr:to>
      <xdr:col>36</xdr:col>
      <xdr:colOff>417259</xdr:colOff>
      <xdr:row>41</xdr:row>
      <xdr:rowOff>11057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19050</xdr:rowOff>
    </xdr:from>
    <xdr:to>
      <xdr:col>12</xdr:col>
      <xdr:colOff>96931</xdr:colOff>
      <xdr:row>14</xdr:row>
      <xdr:rowOff>86286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15</xdr:row>
      <xdr:rowOff>61633</xdr:rowOff>
    </xdr:from>
    <xdr:to>
      <xdr:col>12</xdr:col>
      <xdr:colOff>135031</xdr:colOff>
      <xdr:row>28</xdr:row>
      <xdr:rowOff>57150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30</xdr:row>
      <xdr:rowOff>94690</xdr:rowOff>
    </xdr:from>
    <xdr:to>
      <xdr:col>12</xdr:col>
      <xdr:colOff>125506</xdr:colOff>
      <xdr:row>42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401731</xdr:colOff>
      <xdr:row>2</xdr:row>
      <xdr:rowOff>47625</xdr:rowOff>
    </xdr:from>
    <xdr:to>
      <xdr:col>18</xdr:col>
      <xdr:colOff>451036</xdr:colOff>
      <xdr:row>14</xdr:row>
      <xdr:rowOff>81803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363631</xdr:colOff>
      <xdr:row>15</xdr:row>
      <xdr:rowOff>61633</xdr:rowOff>
    </xdr:from>
    <xdr:to>
      <xdr:col>18</xdr:col>
      <xdr:colOff>393886</xdr:colOff>
      <xdr:row>28</xdr:row>
      <xdr:rowOff>47625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468406</xdr:colOff>
      <xdr:row>30</xdr:row>
      <xdr:rowOff>75640</xdr:rowOff>
    </xdr:from>
    <xdr:to>
      <xdr:col>18</xdr:col>
      <xdr:colOff>522754</xdr:colOff>
      <xdr:row>42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d6-pc\D\58%20PS%20TCIC%20SJ327%20VE\MF2620%206Tby4%20TC%20ch%202%20FIP\4%20Tractors%20and%20engine%20test%20FAS%20redn\30788\Perf%20to%20BOSCH-E.No.3078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 No.4"/>
      <sheetName val="Zero bar boost"/>
      <sheetName val="1 Bar boost"/>
      <sheetName val="Engine boost"/>
      <sheetName val="Graphs"/>
    </sheetNames>
    <sheetDataSet>
      <sheetData sheetId="0"/>
      <sheetData sheetId="1">
        <row r="3">
          <cell r="L3" t="str">
            <v>Zero boost</v>
          </cell>
        </row>
        <row r="19">
          <cell r="B19">
            <v>2200</v>
          </cell>
          <cell r="L19">
            <v>2200</v>
          </cell>
          <cell r="P19">
            <v>824.6</v>
          </cell>
          <cell r="R19">
            <v>1.177</v>
          </cell>
          <cell r="V19">
            <v>48.18698864569987</v>
          </cell>
          <cell r="X19">
            <v>44.042464649642724</v>
          </cell>
          <cell r="Y19">
            <v>140.51025999999999</v>
          </cell>
          <cell r="Z19">
            <v>179.80487188966967</v>
          </cell>
        </row>
        <row r="20">
          <cell r="B20">
            <v>2150</v>
          </cell>
          <cell r="L20">
            <v>2150</v>
          </cell>
          <cell r="P20">
            <v>824.6</v>
          </cell>
          <cell r="R20">
            <v>1.159</v>
          </cell>
          <cell r="V20">
            <v>48.83495068585637</v>
          </cell>
          <cell r="X20">
            <v>44.181467677918093</v>
          </cell>
          <cell r="Y20">
            <v>144.23172</v>
          </cell>
          <cell r="Z20">
            <v>177.52097580999924</v>
          </cell>
        </row>
        <row r="21">
          <cell r="B21">
            <v>2000</v>
          </cell>
          <cell r="L21">
            <v>2000</v>
          </cell>
          <cell r="P21">
            <v>691.6</v>
          </cell>
          <cell r="R21">
            <v>1.081</v>
          </cell>
          <cell r="V21">
            <v>48.817636835836062</v>
          </cell>
          <cell r="X21">
            <v>41.471625137003336</v>
          </cell>
          <cell r="Y21">
            <v>145.53925999999998</v>
          </cell>
          <cell r="Z21">
            <v>175.86373620951645</v>
          </cell>
        </row>
        <row r="22">
          <cell r="B22">
            <v>1800</v>
          </cell>
          <cell r="L22">
            <v>1800</v>
          </cell>
          <cell r="P22">
            <v>532</v>
          </cell>
          <cell r="R22">
            <v>1.256</v>
          </cell>
          <cell r="V22">
            <v>47.810288774144198</v>
          </cell>
          <cell r="X22">
            <v>37.505023257969974</v>
          </cell>
          <cell r="Y22">
            <v>146.24332000000001</v>
          </cell>
          <cell r="Z22">
            <v>171.4056110391914</v>
          </cell>
        </row>
        <row r="23">
          <cell r="B23">
            <v>1600</v>
          </cell>
          <cell r="L23">
            <v>1600</v>
          </cell>
          <cell r="P23">
            <v>425.6</v>
          </cell>
          <cell r="R23">
            <v>1.615</v>
          </cell>
          <cell r="V23">
            <v>47.962550840303898</v>
          </cell>
          <cell r="X23">
            <v>33.796365142746595</v>
          </cell>
          <cell r="Y23">
            <v>148.25492</v>
          </cell>
          <cell r="Z23">
            <v>169.61836138947717</v>
          </cell>
        </row>
        <row r="24">
          <cell r="B24">
            <v>1500</v>
          </cell>
          <cell r="L24">
            <v>1500</v>
          </cell>
          <cell r="P24">
            <v>372.40000000000003</v>
          </cell>
          <cell r="R24">
            <v>1.778</v>
          </cell>
          <cell r="V24">
            <v>48.939092241012794</v>
          </cell>
          <cell r="X24">
            <v>32.543904867358179</v>
          </cell>
          <cell r="Y24">
            <v>152.27812</v>
          </cell>
          <cell r="Z24">
            <v>168.4993029556698</v>
          </cell>
        </row>
        <row r="25">
          <cell r="B25">
            <v>1400</v>
          </cell>
          <cell r="L25">
            <v>1400</v>
          </cell>
          <cell r="P25">
            <v>345.8</v>
          </cell>
          <cell r="R25">
            <v>1.7270000000000001</v>
          </cell>
          <cell r="V25">
            <v>49.888996981715685</v>
          </cell>
          <cell r="X25">
            <v>31.337301261091522</v>
          </cell>
          <cell r="Y25">
            <v>157.10595999999998</v>
          </cell>
          <cell r="Z25">
            <v>166.49140463240059</v>
          </cell>
        </row>
        <row r="26">
          <cell r="B26">
            <v>1300</v>
          </cell>
          <cell r="L26">
            <v>1300</v>
          </cell>
          <cell r="P26">
            <v>332.5</v>
          </cell>
          <cell r="R26">
            <v>1.732</v>
          </cell>
          <cell r="V26">
            <v>51.790112283552943</v>
          </cell>
          <cell r="X26">
            <v>30.011756919290281</v>
          </cell>
          <cell r="Y26">
            <v>162.03438</v>
          </cell>
          <cell r="Z26">
            <v>167.57891973405867</v>
          </cell>
        </row>
        <row r="27">
          <cell r="B27">
            <v>1200</v>
          </cell>
          <cell r="L27">
            <v>1200</v>
          </cell>
          <cell r="P27">
            <v>305.90000000000003</v>
          </cell>
          <cell r="R27">
            <v>2.33</v>
          </cell>
          <cell r="V27">
            <v>55.317689490745359</v>
          </cell>
          <cell r="X27">
            <v>29.885340197158701</v>
          </cell>
          <cell r="Y27">
            <v>174.79783999999998</v>
          </cell>
          <cell r="Z27">
            <v>165.92341439773375</v>
          </cell>
        </row>
        <row r="28">
          <cell r="B28">
            <v>1100</v>
          </cell>
          <cell r="L28">
            <v>1100</v>
          </cell>
          <cell r="P28">
            <v>279.3</v>
          </cell>
          <cell r="R28">
            <v>1.903</v>
          </cell>
          <cell r="V28">
            <v>57.677211791298483</v>
          </cell>
          <cell r="X28">
            <v>28.579928673585453</v>
          </cell>
          <cell r="Y28">
            <v>182.35915</v>
          </cell>
          <cell r="Z28">
            <v>165.82744299397964</v>
          </cell>
        </row>
        <row r="29">
          <cell r="B29">
            <v>1000</v>
          </cell>
          <cell r="L29">
            <v>1000</v>
          </cell>
          <cell r="P29">
            <v>252.70000000000002</v>
          </cell>
          <cell r="R29">
            <v>1.4419999999999999</v>
          </cell>
          <cell r="V29">
            <v>60.09073701288947</v>
          </cell>
          <cell r="X29">
            <v>27.09984161792136</v>
          </cell>
          <cell r="Y29">
            <v>190.20672000000002</v>
          </cell>
          <cell r="Z29">
            <v>165.63853465085842</v>
          </cell>
        </row>
        <row r="30">
          <cell r="B30">
            <v>900</v>
          </cell>
          <cell r="L30">
            <v>900</v>
          </cell>
          <cell r="P30">
            <v>199.5</v>
          </cell>
          <cell r="R30">
            <v>1.8779999999999999</v>
          </cell>
          <cell r="V30">
            <v>60.946418651310601</v>
          </cell>
          <cell r="X30">
            <v>25.497579485135947</v>
          </cell>
          <cell r="Y30">
            <v>198.84539999999998</v>
          </cell>
          <cell r="Z30">
            <v>160.69869409824747</v>
          </cell>
        </row>
      </sheetData>
      <sheetData sheetId="2">
        <row r="3">
          <cell r="L3" t="str">
            <v>one bar boost</v>
          </cell>
        </row>
        <row r="19">
          <cell r="B19">
            <v>2200</v>
          </cell>
          <cell r="L19">
            <v>2200</v>
          </cell>
          <cell r="P19">
            <v>0</v>
          </cell>
          <cell r="R19">
            <v>2.157</v>
          </cell>
          <cell r="V19">
            <v>61.138166448046782</v>
          </cell>
          <cell r="X19">
            <v>59.553482980082393</v>
          </cell>
          <cell r="Y19">
            <v>189.99562</v>
          </cell>
          <cell r="Z19">
            <v>168.71299160508153</v>
          </cell>
        </row>
        <row r="20">
          <cell r="B20">
            <v>2150</v>
          </cell>
          <cell r="L20">
            <v>2150</v>
          </cell>
          <cell r="P20">
            <v>0</v>
          </cell>
          <cell r="R20">
            <v>2.02</v>
          </cell>
          <cell r="V20">
            <v>62.26456212446687</v>
          </cell>
          <cell r="X20">
            <v>58.508094226196974</v>
          </cell>
          <cell r="Y20">
            <v>191.00142000000002</v>
          </cell>
          <cell r="Z20">
            <v>170.91652244455614</v>
          </cell>
        </row>
        <row r="21">
          <cell r="B21">
            <v>2000</v>
          </cell>
          <cell r="L21">
            <v>2000</v>
          </cell>
          <cell r="P21">
            <v>0</v>
          </cell>
          <cell r="R21">
            <v>1.9</v>
          </cell>
          <cell r="V21">
            <v>62.26456212446687</v>
          </cell>
          <cell r="X21">
            <v>56.690307201791704</v>
          </cell>
          <cell r="Y21">
            <v>198.94724000000002</v>
          </cell>
          <cell r="Z21">
            <v>164.09023059768052</v>
          </cell>
        </row>
        <row r="22">
          <cell r="B22">
            <v>1800</v>
          </cell>
          <cell r="L22">
            <v>1800</v>
          </cell>
          <cell r="P22">
            <v>0</v>
          </cell>
          <cell r="R22">
            <v>2.0059999999999998</v>
          </cell>
          <cell r="V22">
            <v>63.990826275145196</v>
          </cell>
          <cell r="X22">
            <v>52.027257160471422</v>
          </cell>
          <cell r="Y22">
            <v>202.86985999999999</v>
          </cell>
          <cell r="Z22">
            <v>165.37882199742813</v>
          </cell>
        </row>
        <row r="23">
          <cell r="B23">
            <v>1600</v>
          </cell>
          <cell r="L23">
            <v>1600</v>
          </cell>
          <cell r="P23">
            <v>0</v>
          </cell>
          <cell r="R23">
            <v>2.6539999999999999</v>
          </cell>
          <cell r="V23">
            <v>66.535193125051563</v>
          </cell>
          <cell r="X23">
            <v>48.264144250665936</v>
          </cell>
          <cell r="Y23">
            <v>211.7209</v>
          </cell>
          <cell r="Z23">
            <v>164.76592314586492</v>
          </cell>
        </row>
        <row r="24">
          <cell r="B24">
            <v>1500</v>
          </cell>
          <cell r="L24">
            <v>1500</v>
          </cell>
          <cell r="P24">
            <v>0</v>
          </cell>
          <cell r="R24">
            <v>2.9220000000000002</v>
          </cell>
          <cell r="V24">
            <v>69.708210145855716</v>
          </cell>
          <cell r="X24">
            <v>47.526138481987402</v>
          </cell>
          <cell r="Y24">
            <v>222.38238000000001</v>
          </cell>
          <cell r="Z24">
            <v>164.34756107533244</v>
          </cell>
        </row>
        <row r="25">
          <cell r="B25">
            <v>1400</v>
          </cell>
          <cell r="L25">
            <v>1400</v>
          </cell>
          <cell r="P25">
            <v>0</v>
          </cell>
          <cell r="R25">
            <v>3.0379999999999998</v>
          </cell>
          <cell r="V25">
            <v>73.997007561014229</v>
          </cell>
          <cell r="X25">
            <v>47.166450233563502</v>
          </cell>
          <cell r="Y25">
            <v>236.46358000000001</v>
          </cell>
          <cell r="Z25">
            <v>164.07016030271657</v>
          </cell>
        </row>
        <row r="26">
          <cell r="B26">
            <v>1300</v>
          </cell>
          <cell r="L26">
            <v>1300</v>
          </cell>
          <cell r="P26">
            <v>0</v>
          </cell>
          <cell r="R26">
            <v>3.165</v>
          </cell>
          <cell r="V26">
            <v>75.965906501162294</v>
          </cell>
          <cell r="X26">
            <v>44.076857151484056</v>
          </cell>
          <cell r="Y26">
            <v>237.97228000000001</v>
          </cell>
          <cell r="Z26">
            <v>167.3678582611802</v>
          </cell>
        </row>
        <row r="27">
          <cell r="B27">
            <v>1200</v>
          </cell>
          <cell r="L27">
            <v>1200</v>
          </cell>
          <cell r="P27">
            <v>0</v>
          </cell>
          <cell r="R27">
            <v>3.3450000000000002</v>
          </cell>
          <cell r="V27">
            <v>78.438755020080336</v>
          </cell>
          <cell r="X27">
            <v>42.280181753583967</v>
          </cell>
          <cell r="Y27">
            <v>247.29463999999996</v>
          </cell>
          <cell r="Z27">
            <v>166.30131916128724</v>
          </cell>
        </row>
        <row r="28">
          <cell r="B28">
            <v>1100</v>
          </cell>
          <cell r="L28">
            <v>1100</v>
          </cell>
          <cell r="P28">
            <v>0</v>
          </cell>
          <cell r="R28">
            <v>3.7709999999999999</v>
          </cell>
          <cell r="V28">
            <v>85.888276958773417</v>
          </cell>
          <cell r="X28">
            <v>40.550247829945896</v>
          </cell>
          <cell r="Y28">
            <v>258.73783000000003</v>
          </cell>
          <cell r="Z28">
            <v>174.04183933225121</v>
          </cell>
        </row>
        <row r="29">
          <cell r="B29">
            <v>1000</v>
          </cell>
          <cell r="L29">
            <v>1000</v>
          </cell>
          <cell r="P29">
            <v>0</v>
          </cell>
          <cell r="R29">
            <v>4.2770000000000001</v>
          </cell>
          <cell r="V29">
            <v>86.833821773580823</v>
          </cell>
          <cell r="X29">
            <v>37.905201114700212</v>
          </cell>
          <cell r="Y29">
            <v>266.04672000000005</v>
          </cell>
          <cell r="Z29">
            <v>171.12391692260215</v>
          </cell>
        </row>
        <row r="30">
          <cell r="B30">
            <v>900</v>
          </cell>
          <cell r="L30">
            <v>900</v>
          </cell>
          <cell r="P30">
            <v>0</v>
          </cell>
          <cell r="R30">
            <v>4.468</v>
          </cell>
          <cell r="V30">
            <v>91.456060507329639</v>
          </cell>
          <cell r="X30">
            <v>35.561386992272723</v>
          </cell>
          <cell r="Y30">
            <v>277.32900000000001</v>
          </cell>
          <cell r="Z30">
            <v>172.90076310138923</v>
          </cell>
        </row>
      </sheetData>
      <sheetData sheetId="3">
        <row r="3">
          <cell r="N3" t="str">
            <v>Engine boost</v>
          </cell>
        </row>
        <row r="17">
          <cell r="B17">
            <v>2200</v>
          </cell>
          <cell r="L17">
            <v>2200</v>
          </cell>
          <cell r="P17">
            <v>1126.6638499999999</v>
          </cell>
          <cell r="R17">
            <v>2.677</v>
          </cell>
          <cell r="V17">
            <v>64.014626061762598</v>
          </cell>
          <cell r="X17">
            <v>60.637701005735138</v>
          </cell>
          <cell r="Y17">
            <v>193.45463978676821</v>
          </cell>
          <cell r="Z17">
            <v>173.49212573206003</v>
          </cell>
        </row>
        <row r="18">
          <cell r="B18">
            <v>2000</v>
          </cell>
          <cell r="L18">
            <v>2000</v>
          </cell>
          <cell r="P18">
            <v>993.33084999999994</v>
          </cell>
          <cell r="R18">
            <v>1.9370000000000001</v>
          </cell>
          <cell r="V18">
            <v>64.257028112449802</v>
          </cell>
          <cell r="X18">
            <v>57.1626048949053</v>
          </cell>
          <cell r="Y18">
            <v>200.6047071604593</v>
          </cell>
          <cell r="Z18">
            <v>167.94196166619435</v>
          </cell>
        </row>
        <row r="19">
          <cell r="B19">
            <v>1800</v>
          </cell>
          <cell r="L19">
            <v>1800</v>
          </cell>
          <cell r="P19">
            <v>833.33124999999995</v>
          </cell>
          <cell r="R19">
            <v>2.2029999999999998</v>
          </cell>
          <cell r="V19">
            <v>65.333727949050157</v>
          </cell>
          <cell r="X19">
            <v>53.796553913895067</v>
          </cell>
          <cell r="Y19">
            <v>209.76887801969715</v>
          </cell>
          <cell r="Z19">
            <v>163.29620432732349</v>
          </cell>
        </row>
        <row r="20">
          <cell r="B20">
            <v>1600</v>
          </cell>
          <cell r="L20">
            <v>1600</v>
          </cell>
          <cell r="P20">
            <v>719.9982</v>
          </cell>
          <cell r="R20">
            <v>2.9289999999999998</v>
          </cell>
          <cell r="V20">
            <v>70.015067242470579</v>
          </cell>
          <cell r="X20">
            <v>50.09188910870818</v>
          </cell>
          <cell r="Y20">
            <v>219.73869027315371</v>
          </cell>
          <cell r="Z20">
            <v>167.05700235540368</v>
          </cell>
        </row>
        <row r="21">
          <cell r="B21">
            <v>1400</v>
          </cell>
          <cell r="L21">
            <v>1400</v>
          </cell>
          <cell r="P21">
            <v>686.66494999999998</v>
          </cell>
          <cell r="R21">
            <v>3.3780000000000001</v>
          </cell>
          <cell r="V21">
            <v>77.096098359202301</v>
          </cell>
          <cell r="X21">
            <v>49.052144460930286</v>
          </cell>
          <cell r="Y21">
            <v>245.91729138977902</v>
          </cell>
          <cell r="Z21">
            <v>164.37018309825925</v>
          </cell>
        </row>
        <row r="22">
          <cell r="B22">
            <v>1200</v>
          </cell>
          <cell r="L22">
            <v>1200</v>
          </cell>
          <cell r="P22">
            <v>579.99854999999991</v>
          </cell>
          <cell r="R22">
            <v>4.125</v>
          </cell>
          <cell r="V22">
            <v>82.669087217540408</v>
          </cell>
          <cell r="X22">
            <v>43.851406095126691</v>
          </cell>
          <cell r="Y22">
            <v>256.48465153224953</v>
          </cell>
          <cell r="Z22">
            <v>168.99017929105503</v>
          </cell>
        </row>
        <row r="23">
          <cell r="B23">
            <v>1100</v>
          </cell>
          <cell r="L23">
            <v>1100</v>
          </cell>
          <cell r="P23">
            <v>526.66534999999999</v>
          </cell>
          <cell r="R23">
            <v>4.3099999999999996</v>
          </cell>
          <cell r="V23">
            <v>86.945048772911932</v>
          </cell>
          <cell r="X23">
            <v>42.057330310907808</v>
          </cell>
          <cell r="Y23">
            <v>268.35402895371232</v>
          </cell>
          <cell r="Z23">
            <v>169.86990388729606</v>
          </cell>
        </row>
        <row r="24">
          <cell r="B24">
            <v>1000</v>
          </cell>
          <cell r="L24">
            <v>1000</v>
          </cell>
          <cell r="P24">
            <v>479.99879999999996</v>
          </cell>
          <cell r="R24">
            <v>5.1349999999999998</v>
          </cell>
          <cell r="V24">
            <v>91.638659601326012</v>
          </cell>
          <cell r="X24">
            <v>38.922531275313055</v>
          </cell>
          <cell r="Y24">
            <v>273.18709505220238</v>
          </cell>
          <cell r="Z24">
            <v>175.8726282162643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52"/>
  <sheetViews>
    <sheetView showGridLines="0" tabSelected="1" defaultGridColor="0" topLeftCell="A30" colorId="21" zoomScale="98" zoomScaleNormal="98" workbookViewId="0">
      <selection activeCell="A31" sqref="A31:XFD48"/>
    </sheetView>
  </sheetViews>
  <sheetFormatPr defaultRowHeight="15"/>
  <cols>
    <col min="1" max="1" width="3.140625" style="1" customWidth="1"/>
    <col min="2" max="21" width="9.140625" style="1"/>
    <col min="22" max="22" width="3" style="1" customWidth="1"/>
    <col min="23" max="16384" width="9.140625" style="1"/>
  </cols>
  <sheetData>
    <row r="1" spans="2:23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2:23" ht="20.25">
      <c r="B2" s="3"/>
      <c r="C2" s="36" t="s">
        <v>0</v>
      </c>
      <c r="D2" s="36"/>
      <c r="E2" s="36"/>
      <c r="F2" s="6"/>
      <c r="G2" s="6"/>
      <c r="H2" s="3"/>
      <c r="I2" s="47" t="s">
        <v>1</v>
      </c>
      <c r="J2" s="47"/>
      <c r="K2" s="47"/>
      <c r="L2" s="47"/>
      <c r="M2" s="47"/>
      <c r="N2" s="47"/>
      <c r="O2" s="47"/>
      <c r="P2" s="47"/>
      <c r="Q2" s="47"/>
      <c r="R2" s="47"/>
      <c r="S2" s="48" t="s">
        <v>2</v>
      </c>
      <c r="T2" s="48"/>
      <c r="U2" s="7"/>
      <c r="V2" s="7"/>
      <c r="W2" s="3"/>
    </row>
    <row r="3" spans="2:23">
      <c r="B3" s="3"/>
      <c r="C3" s="8" t="s">
        <v>3</v>
      </c>
      <c r="D3" s="9"/>
      <c r="E3" s="6"/>
      <c r="F3" s="6"/>
      <c r="G3" s="6"/>
      <c r="H3" s="3"/>
      <c r="I3" s="47"/>
      <c r="J3" s="47"/>
      <c r="K3" s="47"/>
      <c r="L3" s="47"/>
      <c r="M3" s="47"/>
      <c r="N3" s="47"/>
      <c r="O3" s="47"/>
      <c r="P3" s="47"/>
      <c r="Q3" s="47"/>
      <c r="R3" s="47"/>
      <c r="S3" s="10" t="s">
        <v>4</v>
      </c>
      <c r="T3" s="49">
        <v>41947</v>
      </c>
      <c r="U3" s="50"/>
      <c r="V3" s="41"/>
      <c r="W3" s="3"/>
    </row>
    <row r="4" spans="2:23">
      <c r="B4" s="3"/>
      <c r="C4" s="8" t="s">
        <v>5</v>
      </c>
      <c r="D4" s="8"/>
      <c r="E4" s="3"/>
      <c r="F4" s="3"/>
      <c r="G4" s="3"/>
      <c r="H4" s="3"/>
      <c r="I4" s="3"/>
      <c r="J4" s="3"/>
      <c r="K4" s="3"/>
      <c r="L4" s="2"/>
      <c r="M4" s="2"/>
      <c r="N4" s="2"/>
      <c r="O4" s="2"/>
      <c r="P4" s="2"/>
      <c r="Q4" s="3"/>
      <c r="R4" s="3"/>
      <c r="S4" s="3"/>
      <c r="T4" s="3"/>
      <c r="U4" s="3"/>
      <c r="V4" s="3"/>
      <c r="W4" s="3"/>
    </row>
    <row r="5" spans="2:23" s="63" customFormat="1">
      <c r="B5" s="51" t="s">
        <v>6</v>
      </c>
      <c r="C5" s="52"/>
      <c r="D5" s="53"/>
      <c r="E5" s="54" t="s">
        <v>7</v>
      </c>
      <c r="F5" s="54"/>
      <c r="G5" s="54"/>
      <c r="H5" s="55" t="s">
        <v>8</v>
      </c>
      <c r="I5" s="55"/>
      <c r="J5" s="56"/>
      <c r="K5" s="54">
        <v>3</v>
      </c>
      <c r="L5" s="54"/>
      <c r="M5" s="54"/>
      <c r="N5" s="57" t="s">
        <v>9</v>
      </c>
      <c r="O5" s="58"/>
      <c r="P5" s="59" t="s">
        <v>10</v>
      </c>
      <c r="Q5" s="51" t="s">
        <v>11</v>
      </c>
      <c r="R5" s="52"/>
      <c r="S5" s="53"/>
      <c r="T5" s="60" t="s">
        <v>12</v>
      </c>
      <c r="U5" s="60"/>
      <c r="V5" s="61"/>
      <c r="W5" s="62"/>
    </row>
    <row r="6" spans="2:23" s="63" customFormat="1">
      <c r="B6" s="64" t="s">
        <v>13</v>
      </c>
      <c r="C6" s="65"/>
      <c r="D6" s="66"/>
      <c r="E6" s="67"/>
      <c r="F6" s="67"/>
      <c r="G6" s="67"/>
      <c r="H6" s="64" t="s">
        <v>14</v>
      </c>
      <c r="I6" s="65"/>
      <c r="J6" s="68"/>
      <c r="K6" s="67">
        <v>95</v>
      </c>
      <c r="L6" s="67"/>
      <c r="M6" s="67"/>
      <c r="N6" s="69" t="s">
        <v>15</v>
      </c>
      <c r="O6" s="70"/>
      <c r="P6" s="71" t="s">
        <v>10</v>
      </c>
      <c r="Q6" s="64" t="s">
        <v>16</v>
      </c>
      <c r="R6" s="65"/>
      <c r="S6" s="66"/>
      <c r="T6" s="72" t="s">
        <v>17</v>
      </c>
      <c r="U6" s="72"/>
      <c r="V6" s="61"/>
      <c r="W6" s="62"/>
    </row>
    <row r="7" spans="2:23" s="63" customFormat="1">
      <c r="B7" s="64" t="s">
        <v>18</v>
      </c>
      <c r="C7" s="65"/>
      <c r="D7" s="66"/>
      <c r="E7" s="67">
        <v>410901</v>
      </c>
      <c r="F7" s="67"/>
      <c r="G7" s="67"/>
      <c r="H7" s="64" t="s">
        <v>19</v>
      </c>
      <c r="I7" s="65"/>
      <c r="J7" s="68"/>
      <c r="K7" s="67">
        <v>127</v>
      </c>
      <c r="L7" s="67"/>
      <c r="M7" s="67"/>
      <c r="N7" s="69" t="s">
        <v>20</v>
      </c>
      <c r="O7" s="70"/>
      <c r="P7" s="71" t="s">
        <v>21</v>
      </c>
      <c r="Q7" s="64" t="s">
        <v>22</v>
      </c>
      <c r="R7" s="65"/>
      <c r="S7" s="66"/>
      <c r="T7" s="72"/>
      <c r="U7" s="72"/>
      <c r="V7" s="61"/>
      <c r="W7" s="62"/>
    </row>
    <row r="8" spans="2:23" s="63" customFormat="1">
      <c r="B8" s="73" t="s">
        <v>23</v>
      </c>
      <c r="C8" s="73"/>
      <c r="D8" s="73"/>
      <c r="E8" s="74">
        <v>2</v>
      </c>
      <c r="F8" s="74"/>
      <c r="G8" s="74"/>
      <c r="H8" s="75" t="s">
        <v>24</v>
      </c>
      <c r="I8" s="76"/>
      <c r="J8" s="77"/>
      <c r="K8" s="74">
        <v>2.7009613875</v>
      </c>
      <c r="L8" s="74"/>
      <c r="M8" s="74"/>
      <c r="N8" s="78" t="s">
        <v>25</v>
      </c>
      <c r="O8" s="79"/>
      <c r="P8" s="80" t="s">
        <v>10</v>
      </c>
      <c r="Q8" s="64" t="s">
        <v>26</v>
      </c>
      <c r="R8" s="65"/>
      <c r="S8" s="66"/>
      <c r="T8" s="81" t="s">
        <v>27</v>
      </c>
      <c r="U8" s="81"/>
      <c r="V8" s="61"/>
      <c r="W8" s="62"/>
    </row>
    <row r="9" spans="2:23" s="88" customFormat="1" ht="17.25" customHeight="1">
      <c r="B9" s="82" t="s">
        <v>28</v>
      </c>
      <c r="C9" s="83" t="s">
        <v>29</v>
      </c>
      <c r="D9" s="84" t="s">
        <v>30</v>
      </c>
      <c r="E9" s="82" t="s">
        <v>31</v>
      </c>
      <c r="F9" s="83" t="s">
        <v>32</v>
      </c>
      <c r="G9" s="84" t="s">
        <v>33</v>
      </c>
      <c r="H9" s="82" t="s">
        <v>34</v>
      </c>
      <c r="I9" s="83" t="s">
        <v>35</v>
      </c>
      <c r="J9" s="84" t="s">
        <v>36</v>
      </c>
      <c r="K9" s="82" t="s">
        <v>30</v>
      </c>
      <c r="L9" s="83" t="s">
        <v>37</v>
      </c>
      <c r="M9" s="84" t="s">
        <v>38</v>
      </c>
      <c r="N9" s="82" t="s">
        <v>39</v>
      </c>
      <c r="O9" s="84" t="s">
        <v>40</v>
      </c>
      <c r="P9" s="85" t="s">
        <v>41</v>
      </c>
      <c r="Q9" s="82" t="s">
        <v>42</v>
      </c>
      <c r="R9" s="83" t="s">
        <v>43</v>
      </c>
      <c r="S9" s="84" t="s">
        <v>44</v>
      </c>
      <c r="T9" s="82" t="s">
        <v>45</v>
      </c>
      <c r="U9" s="84" t="s">
        <v>46</v>
      </c>
      <c r="V9" s="86"/>
      <c r="W9" s="87"/>
    </row>
    <row r="10" spans="2:23" s="63" customFormat="1">
      <c r="B10" s="89" t="s">
        <v>47</v>
      </c>
      <c r="C10" s="90" t="s">
        <v>48</v>
      </c>
      <c r="D10" s="91" t="s">
        <v>49</v>
      </c>
      <c r="E10" s="89" t="s">
        <v>49</v>
      </c>
      <c r="F10" s="90" t="s">
        <v>49</v>
      </c>
      <c r="G10" s="91" t="s">
        <v>49</v>
      </c>
      <c r="H10" s="89" t="s">
        <v>49</v>
      </c>
      <c r="I10" s="90" t="s">
        <v>49</v>
      </c>
      <c r="J10" s="91" t="s">
        <v>49</v>
      </c>
      <c r="K10" s="89" t="s">
        <v>49</v>
      </c>
      <c r="L10" s="90" t="s">
        <v>50</v>
      </c>
      <c r="M10" s="91" t="s">
        <v>51</v>
      </c>
      <c r="N10" s="89" t="s">
        <v>51</v>
      </c>
      <c r="O10" s="91" t="s">
        <v>51</v>
      </c>
      <c r="P10" s="92" t="s">
        <v>51</v>
      </c>
      <c r="Q10" s="89" t="s">
        <v>52</v>
      </c>
      <c r="R10" s="90" t="s">
        <v>53</v>
      </c>
      <c r="S10" s="91" t="s">
        <v>52</v>
      </c>
      <c r="T10" s="89" t="s">
        <v>54</v>
      </c>
      <c r="U10" s="91" t="s">
        <v>55</v>
      </c>
      <c r="V10" s="93"/>
      <c r="W10" s="94"/>
    </row>
    <row r="11" spans="2:23" s="4" customFormat="1" ht="12.75">
      <c r="B11" s="98">
        <v>2302</v>
      </c>
      <c r="C11" s="99">
        <v>132.80000000000001</v>
      </c>
      <c r="D11" s="100">
        <v>72</v>
      </c>
      <c r="E11" s="101">
        <v>78.2</v>
      </c>
      <c r="F11" s="102">
        <v>631</v>
      </c>
      <c r="G11" s="103">
        <v>36.700000000000003</v>
      </c>
      <c r="H11" s="101">
        <v>37</v>
      </c>
      <c r="I11" s="104">
        <v>38.5</v>
      </c>
      <c r="J11" s="100">
        <v>36.700000000000003</v>
      </c>
      <c r="K11" s="105">
        <v>72</v>
      </c>
      <c r="L11" s="99">
        <v>-6</v>
      </c>
      <c r="M11" s="100">
        <v>3.0000000000000001E-3</v>
      </c>
      <c r="N11" s="105">
        <v>7.0000000000000007E-2</v>
      </c>
      <c r="O11" s="100">
        <v>4.71</v>
      </c>
      <c r="P11" s="106">
        <v>6.1790000000000003</v>
      </c>
      <c r="Q11" s="107">
        <v>42.9</v>
      </c>
      <c r="R11" s="108">
        <v>1.0994999999999999</v>
      </c>
      <c r="S11" s="109">
        <v>47.2</v>
      </c>
      <c r="T11" s="110">
        <v>-0.11</v>
      </c>
      <c r="U11" s="109">
        <v>39.93</v>
      </c>
      <c r="V11" s="111"/>
      <c r="W11" s="5"/>
    </row>
    <row r="12" spans="2:23" s="4" customFormat="1" ht="12.75">
      <c r="B12" s="98">
        <v>2251</v>
      </c>
      <c r="C12" s="99">
        <v>135.19999999999999</v>
      </c>
      <c r="D12" s="100">
        <v>78.5</v>
      </c>
      <c r="E12" s="101">
        <v>75.599999999999994</v>
      </c>
      <c r="F12" s="102">
        <v>704</v>
      </c>
      <c r="G12" s="103">
        <v>37.299999999999997</v>
      </c>
      <c r="H12" s="101">
        <v>37</v>
      </c>
      <c r="I12" s="104">
        <v>39.299999999999997</v>
      </c>
      <c r="J12" s="100">
        <v>37.799999999999997</v>
      </c>
      <c r="K12" s="105">
        <v>78.5</v>
      </c>
      <c r="L12" s="99">
        <v>-7</v>
      </c>
      <c r="M12" s="100">
        <v>3.0000000000000001E-3</v>
      </c>
      <c r="N12" s="105">
        <v>7.0000000000000007E-2</v>
      </c>
      <c r="O12" s="100">
        <v>4.59</v>
      </c>
      <c r="P12" s="106">
        <v>6.2910000000000004</v>
      </c>
      <c r="Q12" s="107">
        <v>42.7</v>
      </c>
      <c r="R12" s="108">
        <v>1.1005</v>
      </c>
      <c r="S12" s="109">
        <v>47</v>
      </c>
      <c r="T12" s="110">
        <v>-0.06</v>
      </c>
      <c r="U12" s="109">
        <v>40.729999999999997</v>
      </c>
      <c r="V12" s="111"/>
      <c r="W12" s="5"/>
    </row>
    <row r="13" spans="2:23" s="4" customFormat="1" ht="12.75">
      <c r="B13" s="98">
        <v>2201</v>
      </c>
      <c r="C13" s="99">
        <v>138.5</v>
      </c>
      <c r="D13" s="100">
        <v>90.1</v>
      </c>
      <c r="E13" s="101">
        <v>75.5</v>
      </c>
      <c r="F13" s="102">
        <v>716</v>
      </c>
      <c r="G13" s="103">
        <v>38.799999999999997</v>
      </c>
      <c r="H13" s="101">
        <v>38</v>
      </c>
      <c r="I13" s="104">
        <v>41.1</v>
      </c>
      <c r="J13" s="100">
        <v>39.299999999999997</v>
      </c>
      <c r="K13" s="105">
        <v>90.1</v>
      </c>
      <c r="L13" s="99">
        <v>-6</v>
      </c>
      <c r="M13" s="100">
        <v>4.0000000000000001E-3</v>
      </c>
      <c r="N13" s="105">
        <v>0.08</v>
      </c>
      <c r="O13" s="100">
        <v>4.37</v>
      </c>
      <c r="P13" s="106">
        <v>6.4450000000000003</v>
      </c>
      <c r="Q13" s="107">
        <v>42.8</v>
      </c>
      <c r="R13" s="108">
        <v>1.1027</v>
      </c>
      <c r="S13" s="109">
        <v>47.2</v>
      </c>
      <c r="T13" s="110">
        <v>-0.09</v>
      </c>
      <c r="U13" s="109">
        <v>41.44</v>
      </c>
      <c r="V13" s="111"/>
      <c r="W13" s="5"/>
    </row>
    <row r="14" spans="2:23" s="4" customFormat="1" ht="12.75">
      <c r="B14" s="98">
        <v>2003</v>
      </c>
      <c r="C14" s="99">
        <v>148.1</v>
      </c>
      <c r="D14" s="100">
        <v>97.8</v>
      </c>
      <c r="E14" s="101">
        <v>75.599999999999994</v>
      </c>
      <c r="F14" s="102">
        <v>651</v>
      </c>
      <c r="G14" s="103">
        <v>39.700000000000003</v>
      </c>
      <c r="H14" s="101">
        <v>39</v>
      </c>
      <c r="I14" s="104">
        <v>43.3</v>
      </c>
      <c r="J14" s="100">
        <v>40.200000000000003</v>
      </c>
      <c r="K14" s="105">
        <v>97.8</v>
      </c>
      <c r="L14" s="99">
        <v>-8</v>
      </c>
      <c r="M14" s="100">
        <v>3.0000000000000001E-3</v>
      </c>
      <c r="N14" s="105">
        <v>0.08</v>
      </c>
      <c r="O14" s="100">
        <v>4.1900000000000004</v>
      </c>
      <c r="P14" s="106">
        <v>6.891</v>
      </c>
      <c r="Q14" s="107">
        <v>41.7</v>
      </c>
      <c r="R14" s="108">
        <v>1.1039000000000001</v>
      </c>
      <c r="S14" s="109">
        <v>46</v>
      </c>
      <c r="T14" s="110">
        <v>-0.06</v>
      </c>
      <c r="U14" s="109">
        <v>45.44</v>
      </c>
      <c r="V14" s="111"/>
      <c r="W14" s="5"/>
    </row>
    <row r="15" spans="2:23" s="4" customFormat="1" ht="12.75">
      <c r="B15" s="98">
        <v>2003</v>
      </c>
      <c r="C15" s="99">
        <v>148.19999999999999</v>
      </c>
      <c r="D15" s="100">
        <v>99.7</v>
      </c>
      <c r="E15" s="101">
        <v>75.7</v>
      </c>
      <c r="F15" s="102">
        <v>645</v>
      </c>
      <c r="G15" s="103">
        <v>39.9</v>
      </c>
      <c r="H15" s="101">
        <v>38</v>
      </c>
      <c r="I15" s="104">
        <v>43.7</v>
      </c>
      <c r="J15" s="100">
        <v>40.200000000000003</v>
      </c>
      <c r="K15" s="105">
        <v>99.7</v>
      </c>
      <c r="L15" s="99">
        <v>-8</v>
      </c>
      <c r="M15" s="100">
        <v>3.0000000000000001E-3</v>
      </c>
      <c r="N15" s="105">
        <v>7.0000000000000007E-2</v>
      </c>
      <c r="O15" s="100">
        <v>4.17</v>
      </c>
      <c r="P15" s="106">
        <v>6.8959999999999999</v>
      </c>
      <c r="Q15" s="107">
        <v>41.7</v>
      </c>
      <c r="R15" s="108">
        <v>1.1042000000000001</v>
      </c>
      <c r="S15" s="109">
        <v>46</v>
      </c>
      <c r="T15" s="110">
        <v>-0.06</v>
      </c>
      <c r="U15" s="109">
        <v>45.44</v>
      </c>
      <c r="V15" s="111"/>
      <c r="W15" s="5"/>
    </row>
    <row r="16" spans="2:23" s="4" customFormat="1" ht="12.75">
      <c r="B16" s="98">
        <v>2003</v>
      </c>
      <c r="C16" s="99">
        <v>148.19999999999999</v>
      </c>
      <c r="D16" s="100">
        <v>99.7</v>
      </c>
      <c r="E16" s="101">
        <v>75.7</v>
      </c>
      <c r="F16" s="102">
        <v>645</v>
      </c>
      <c r="G16" s="103">
        <v>39.9</v>
      </c>
      <c r="H16" s="101">
        <v>38</v>
      </c>
      <c r="I16" s="104">
        <v>43.7</v>
      </c>
      <c r="J16" s="100">
        <v>40.200000000000003</v>
      </c>
      <c r="K16" s="105">
        <v>99.7</v>
      </c>
      <c r="L16" s="99">
        <v>-8</v>
      </c>
      <c r="M16" s="100">
        <v>3.0000000000000001E-3</v>
      </c>
      <c r="N16" s="105">
        <v>0.08</v>
      </c>
      <c r="O16" s="100">
        <v>4.17</v>
      </c>
      <c r="P16" s="106">
        <v>6.8959999999999999</v>
      </c>
      <c r="Q16" s="107">
        <v>41.7</v>
      </c>
      <c r="R16" s="108">
        <v>1.1042000000000001</v>
      </c>
      <c r="S16" s="109">
        <v>46</v>
      </c>
      <c r="T16" s="110">
        <v>-0.08</v>
      </c>
      <c r="U16" s="109">
        <v>45.44</v>
      </c>
      <c r="V16" s="111"/>
      <c r="W16" s="5"/>
    </row>
    <row r="17" spans="2:23" s="4" customFormat="1" ht="12.75">
      <c r="B17" s="98">
        <v>2000</v>
      </c>
      <c r="C17" s="99">
        <v>147.80000000000001</v>
      </c>
      <c r="D17" s="100">
        <v>99.7</v>
      </c>
      <c r="E17" s="101">
        <v>75.7</v>
      </c>
      <c r="F17" s="102">
        <v>645</v>
      </c>
      <c r="G17" s="103">
        <v>39.9</v>
      </c>
      <c r="H17" s="101">
        <v>38</v>
      </c>
      <c r="I17" s="104">
        <v>43.7</v>
      </c>
      <c r="J17" s="100">
        <v>40.1</v>
      </c>
      <c r="K17" s="105">
        <v>99.7</v>
      </c>
      <c r="L17" s="99">
        <v>-8</v>
      </c>
      <c r="M17" s="100">
        <v>3.0000000000000001E-3</v>
      </c>
      <c r="N17" s="105">
        <v>0.08</v>
      </c>
      <c r="O17" s="100">
        <v>4.17</v>
      </c>
      <c r="P17" s="106">
        <v>6.8959999999999999</v>
      </c>
      <c r="Q17" s="107">
        <v>41.7</v>
      </c>
      <c r="R17" s="108">
        <v>1.1039000000000001</v>
      </c>
      <c r="S17" s="109">
        <v>46</v>
      </c>
      <c r="T17" s="110">
        <v>-7.0000000000000007E-2</v>
      </c>
      <c r="U17" s="109">
        <v>45.44</v>
      </c>
      <c r="V17" s="111"/>
      <c r="W17" s="5"/>
    </row>
    <row r="18" spans="2:23" s="4" customFormat="1" ht="12.75">
      <c r="B18" s="98">
        <v>2000</v>
      </c>
      <c r="C18" s="99">
        <v>147.80000000000001</v>
      </c>
      <c r="D18" s="100">
        <v>99.7</v>
      </c>
      <c r="E18" s="101">
        <v>75.7</v>
      </c>
      <c r="F18" s="102">
        <v>645</v>
      </c>
      <c r="G18" s="103">
        <v>39.9</v>
      </c>
      <c r="H18" s="101">
        <v>38</v>
      </c>
      <c r="I18" s="104">
        <v>43.7</v>
      </c>
      <c r="J18" s="100">
        <v>40.1</v>
      </c>
      <c r="K18" s="105">
        <v>99.7</v>
      </c>
      <c r="L18" s="99">
        <v>-8</v>
      </c>
      <c r="M18" s="100">
        <v>3.0000000000000001E-3</v>
      </c>
      <c r="N18" s="105">
        <v>0.08</v>
      </c>
      <c r="O18" s="100">
        <v>4.17</v>
      </c>
      <c r="P18" s="106">
        <v>6.8769999999999998</v>
      </c>
      <c r="Q18" s="107">
        <v>41.5</v>
      </c>
      <c r="R18" s="108">
        <v>1.1039000000000001</v>
      </c>
      <c r="S18" s="109">
        <v>45.8</v>
      </c>
      <c r="T18" s="110">
        <v>-7.0000000000000007E-2</v>
      </c>
      <c r="U18" s="109">
        <v>45.44</v>
      </c>
      <c r="V18" s="111"/>
      <c r="W18" s="5"/>
    </row>
    <row r="19" spans="2:23" s="4" customFormat="1" ht="12.75">
      <c r="B19" s="98">
        <v>1956</v>
      </c>
      <c r="C19" s="99">
        <v>153.5</v>
      </c>
      <c r="D19" s="100">
        <v>100.6</v>
      </c>
      <c r="E19" s="101">
        <v>75.599999999999994</v>
      </c>
      <c r="F19" s="102">
        <v>643</v>
      </c>
      <c r="G19" s="103">
        <v>40.1</v>
      </c>
      <c r="H19" s="101">
        <v>38</v>
      </c>
      <c r="I19" s="104">
        <v>44</v>
      </c>
      <c r="J19" s="100">
        <v>40.299999999999997</v>
      </c>
      <c r="K19" s="105">
        <v>100.6</v>
      </c>
      <c r="L19" s="99">
        <v>-6</v>
      </c>
      <c r="M19" s="100">
        <v>3.0000000000000001E-3</v>
      </c>
      <c r="N19" s="105">
        <v>0.08</v>
      </c>
      <c r="O19" s="100">
        <v>4.12</v>
      </c>
      <c r="P19" s="106">
        <v>7.1429999999999998</v>
      </c>
      <c r="Q19" s="107">
        <v>42.2</v>
      </c>
      <c r="R19" s="108">
        <v>1.1041000000000001</v>
      </c>
      <c r="S19" s="109">
        <v>46.6</v>
      </c>
      <c r="T19" s="110">
        <v>-0.06</v>
      </c>
      <c r="U19" s="109">
        <v>45.65</v>
      </c>
      <c r="V19" s="111"/>
      <c r="W19" s="5"/>
    </row>
    <row r="20" spans="2:23" s="4" customFormat="1" ht="12.75">
      <c r="B20" s="98">
        <v>1799</v>
      </c>
      <c r="C20" s="99">
        <v>161.1</v>
      </c>
      <c r="D20" s="100">
        <v>103.1</v>
      </c>
      <c r="E20" s="101">
        <v>75.599999999999994</v>
      </c>
      <c r="F20" s="102">
        <v>610</v>
      </c>
      <c r="G20" s="103">
        <v>40.1</v>
      </c>
      <c r="H20" s="101">
        <v>39</v>
      </c>
      <c r="I20" s="104">
        <v>44.4</v>
      </c>
      <c r="J20" s="100">
        <v>40.1</v>
      </c>
      <c r="K20" s="105">
        <v>103.1</v>
      </c>
      <c r="L20" s="99">
        <v>-2</v>
      </c>
      <c r="M20" s="100">
        <v>3.0000000000000001E-3</v>
      </c>
      <c r="N20" s="105">
        <v>0.08</v>
      </c>
      <c r="O20" s="100">
        <v>4.07</v>
      </c>
      <c r="P20" s="106">
        <v>7.4960000000000004</v>
      </c>
      <c r="Q20" s="107">
        <v>40.700000000000003</v>
      </c>
      <c r="R20" s="108">
        <v>1.1042000000000001</v>
      </c>
      <c r="S20" s="109">
        <v>44.9</v>
      </c>
      <c r="T20" s="110">
        <v>-0.06</v>
      </c>
      <c r="U20" s="109">
        <v>48.9</v>
      </c>
      <c r="V20" s="111"/>
      <c r="W20" s="5"/>
    </row>
    <row r="21" spans="2:23" s="4" customFormat="1" ht="12.75">
      <c r="B21" s="98">
        <v>1600</v>
      </c>
      <c r="C21" s="99">
        <v>168.5</v>
      </c>
      <c r="D21" s="100">
        <v>103.5</v>
      </c>
      <c r="E21" s="101">
        <v>75.400000000000006</v>
      </c>
      <c r="F21" s="102">
        <v>590</v>
      </c>
      <c r="G21" s="103">
        <v>40.299999999999997</v>
      </c>
      <c r="H21" s="101">
        <v>39</v>
      </c>
      <c r="I21" s="104">
        <v>45</v>
      </c>
      <c r="J21" s="100">
        <v>39.9</v>
      </c>
      <c r="K21" s="105">
        <v>103.5</v>
      </c>
      <c r="L21" s="99">
        <v>-4</v>
      </c>
      <c r="M21" s="100">
        <v>1E-3</v>
      </c>
      <c r="N21" s="105">
        <v>0.08</v>
      </c>
      <c r="O21" s="100">
        <v>3.96</v>
      </c>
      <c r="P21" s="106">
        <v>7.8410000000000002</v>
      </c>
      <c r="Q21" s="107">
        <v>37.9</v>
      </c>
      <c r="R21" s="108">
        <v>1.1044</v>
      </c>
      <c r="S21" s="109">
        <v>41.8</v>
      </c>
      <c r="T21" s="110">
        <v>-7.0000000000000007E-2</v>
      </c>
      <c r="U21" s="109">
        <v>53.52</v>
      </c>
      <c r="V21" s="111"/>
      <c r="W21" s="5"/>
    </row>
    <row r="22" spans="2:23" s="4" customFormat="1" ht="12.75">
      <c r="B22" s="98"/>
      <c r="C22" s="99"/>
      <c r="D22" s="100"/>
      <c r="E22" s="101"/>
      <c r="F22" s="102"/>
      <c r="G22" s="103"/>
      <c r="H22" s="101"/>
      <c r="I22" s="104"/>
      <c r="J22" s="100"/>
      <c r="K22" s="105"/>
      <c r="L22" s="99"/>
      <c r="M22" s="100"/>
      <c r="N22" s="105"/>
      <c r="O22" s="100"/>
      <c r="P22" s="106"/>
      <c r="Q22" s="107"/>
      <c r="R22" s="108"/>
      <c r="S22" s="109"/>
      <c r="T22" s="110"/>
      <c r="U22" s="109"/>
      <c r="V22" s="111"/>
      <c r="W22" s="5"/>
    </row>
    <row r="23" spans="2:23" s="4" customFormat="1" ht="12.75">
      <c r="B23" s="98"/>
      <c r="C23" s="99"/>
      <c r="D23" s="100"/>
      <c r="E23" s="101"/>
      <c r="F23" s="102"/>
      <c r="G23" s="103"/>
      <c r="H23" s="101"/>
      <c r="I23" s="104"/>
      <c r="J23" s="100"/>
      <c r="K23" s="105"/>
      <c r="L23" s="99"/>
      <c r="M23" s="100"/>
      <c r="N23" s="105"/>
      <c r="O23" s="100"/>
      <c r="P23" s="106"/>
      <c r="Q23" s="107"/>
      <c r="R23" s="108"/>
      <c r="S23" s="109"/>
      <c r="T23" s="110"/>
      <c r="U23" s="109"/>
      <c r="V23" s="111"/>
      <c r="W23" s="5"/>
    </row>
    <row r="24" spans="2:23" s="4" customFormat="1" ht="12.75">
      <c r="B24" s="98"/>
      <c r="C24" s="99"/>
      <c r="D24" s="100"/>
      <c r="E24" s="101"/>
      <c r="F24" s="102"/>
      <c r="G24" s="103"/>
      <c r="H24" s="101"/>
      <c r="I24" s="104"/>
      <c r="J24" s="100"/>
      <c r="K24" s="105"/>
      <c r="L24" s="99"/>
      <c r="M24" s="100"/>
      <c r="N24" s="105"/>
      <c r="O24" s="100"/>
      <c r="P24" s="106"/>
      <c r="Q24" s="107"/>
      <c r="R24" s="108"/>
      <c r="S24" s="109"/>
      <c r="T24" s="110"/>
      <c r="U24" s="109"/>
      <c r="V24" s="111"/>
      <c r="W24" s="5"/>
    </row>
    <row r="25" spans="2:23" s="4" customFormat="1" ht="12.75">
      <c r="B25" s="98"/>
      <c r="C25" s="99"/>
      <c r="D25" s="100"/>
      <c r="E25" s="101"/>
      <c r="F25" s="102"/>
      <c r="G25" s="103"/>
      <c r="H25" s="101"/>
      <c r="I25" s="104"/>
      <c r="J25" s="100"/>
      <c r="K25" s="105"/>
      <c r="L25" s="99"/>
      <c r="M25" s="100"/>
      <c r="N25" s="105"/>
      <c r="O25" s="100"/>
      <c r="P25" s="106"/>
      <c r="Q25" s="107"/>
      <c r="R25" s="108"/>
      <c r="S25" s="109"/>
      <c r="T25" s="110"/>
      <c r="U25" s="109"/>
      <c r="V25" s="111"/>
      <c r="W25" s="5"/>
    </row>
    <row r="26" spans="2:23" s="4" customFormat="1" ht="12.75">
      <c r="B26" s="98"/>
      <c r="C26" s="99"/>
      <c r="D26" s="100"/>
      <c r="E26" s="101"/>
      <c r="F26" s="102"/>
      <c r="G26" s="103"/>
      <c r="H26" s="101"/>
      <c r="I26" s="104"/>
      <c r="J26" s="100"/>
      <c r="K26" s="105"/>
      <c r="L26" s="99"/>
      <c r="M26" s="100"/>
      <c r="N26" s="105"/>
      <c r="O26" s="100"/>
      <c r="P26" s="106"/>
      <c r="Q26" s="107"/>
      <c r="R26" s="108"/>
      <c r="S26" s="109"/>
      <c r="T26" s="110"/>
      <c r="U26" s="109"/>
      <c r="V26" s="111"/>
      <c r="W26" s="5"/>
    </row>
    <row r="27" spans="2:23" s="4" customFormat="1" ht="12.75">
      <c r="B27" s="112"/>
      <c r="C27" s="113"/>
      <c r="D27" s="114"/>
      <c r="E27" s="115"/>
      <c r="F27" s="116"/>
      <c r="G27" s="117"/>
      <c r="H27" s="115"/>
      <c r="I27" s="116"/>
      <c r="J27" s="114"/>
      <c r="K27" s="118"/>
      <c r="L27" s="113"/>
      <c r="M27" s="114"/>
      <c r="N27" s="118"/>
      <c r="O27" s="114"/>
      <c r="P27" s="119"/>
      <c r="Q27" s="120"/>
      <c r="R27" s="121"/>
      <c r="S27" s="122"/>
      <c r="T27" s="123"/>
      <c r="U27" s="122"/>
      <c r="V27" s="111"/>
      <c r="W27" s="5"/>
    </row>
    <row r="28" spans="2:23">
      <c r="B28" s="11"/>
      <c r="C28" s="12"/>
      <c r="D28" s="12"/>
      <c r="E28" s="13"/>
      <c r="F28" s="13"/>
      <c r="G28" s="13"/>
      <c r="H28" s="13"/>
      <c r="I28" s="13"/>
      <c r="J28" s="12"/>
      <c r="K28" s="12"/>
      <c r="L28" s="12"/>
      <c r="M28" s="40"/>
      <c r="N28" s="12"/>
      <c r="O28" s="12"/>
      <c r="P28" s="14"/>
      <c r="Q28" s="15"/>
      <c r="R28" s="15"/>
      <c r="S28" s="15"/>
      <c r="T28" s="16"/>
      <c r="U28" s="15"/>
      <c r="V28" s="15"/>
      <c r="W28" s="11"/>
    </row>
    <row r="29" spans="2:23" s="63" customFormat="1" ht="19.5" customHeight="1">
      <c r="B29" s="125" t="s">
        <v>56</v>
      </c>
      <c r="C29" s="126" t="s">
        <v>57</v>
      </c>
      <c r="D29" s="126" t="s">
        <v>58</v>
      </c>
      <c r="E29" s="126" t="s">
        <v>59</v>
      </c>
      <c r="F29" s="126" t="s">
        <v>60</v>
      </c>
      <c r="G29" s="126" t="s">
        <v>61</v>
      </c>
      <c r="H29" s="126" t="s">
        <v>44</v>
      </c>
      <c r="I29" s="126" t="s">
        <v>62</v>
      </c>
      <c r="J29" s="126" t="s">
        <v>63</v>
      </c>
      <c r="K29" s="127" t="s">
        <v>64</v>
      </c>
      <c r="L29" s="127" t="s">
        <v>41</v>
      </c>
      <c r="M29" s="127" t="s">
        <v>60</v>
      </c>
      <c r="N29" s="128"/>
      <c r="O29" s="129"/>
      <c r="P29" s="128"/>
      <c r="Q29" s="94"/>
      <c r="R29" s="94"/>
      <c r="S29" s="130"/>
      <c r="T29" s="130"/>
      <c r="U29" s="130"/>
      <c r="V29" s="130"/>
    </row>
    <row r="30" spans="2:23" s="63" customFormat="1" ht="30">
      <c r="B30" s="89" t="s">
        <v>65</v>
      </c>
      <c r="C30" s="90" t="s">
        <v>48</v>
      </c>
      <c r="D30" s="90" t="s">
        <v>66</v>
      </c>
      <c r="E30" s="90" t="s">
        <v>67</v>
      </c>
      <c r="F30" s="90" t="s">
        <v>68</v>
      </c>
      <c r="G30" s="131"/>
      <c r="H30" s="90" t="s">
        <v>66</v>
      </c>
      <c r="I30" s="90" t="s">
        <v>67</v>
      </c>
      <c r="J30" s="91" t="s">
        <v>76</v>
      </c>
      <c r="K30" s="91" t="s">
        <v>54</v>
      </c>
      <c r="L30" s="91" t="s">
        <v>51</v>
      </c>
      <c r="M30" s="91" t="s">
        <v>69</v>
      </c>
      <c r="N30" s="94"/>
      <c r="O30" s="94"/>
      <c r="P30" s="132"/>
      <c r="Q30" s="133"/>
      <c r="R30" s="132"/>
      <c r="S30" s="132"/>
      <c r="T30" s="94"/>
      <c r="U30" s="134"/>
      <c r="V30" s="134"/>
      <c r="W30" s="134"/>
    </row>
    <row r="31" spans="2:23" s="97" customFormat="1" ht="12">
      <c r="B31" s="135">
        <v>2302</v>
      </c>
      <c r="C31" s="136">
        <v>132.80000000000001</v>
      </c>
      <c r="D31" s="137">
        <v>32</v>
      </c>
      <c r="E31" s="137">
        <v>283</v>
      </c>
      <c r="F31" s="137">
        <v>52.3</v>
      </c>
      <c r="G31" s="138">
        <v>1.0994999999999999</v>
      </c>
      <c r="H31" s="137">
        <v>35.200000000000003</v>
      </c>
      <c r="I31" s="137">
        <v>311.10000000000002</v>
      </c>
      <c r="J31" s="139">
        <v>1.802</v>
      </c>
      <c r="K31" s="140">
        <v>0</v>
      </c>
      <c r="L31" s="139">
        <v>6.1790000000000003</v>
      </c>
      <c r="M31" s="141">
        <v>9.1</v>
      </c>
      <c r="N31" s="142"/>
      <c r="O31" s="143"/>
      <c r="P31" s="143"/>
      <c r="Q31" s="144"/>
      <c r="R31" s="144"/>
      <c r="S31" s="144"/>
      <c r="T31" s="145"/>
      <c r="U31" s="146"/>
      <c r="V31" s="146"/>
      <c r="W31" s="146"/>
    </row>
    <row r="32" spans="2:23" s="97" customFormat="1" ht="12">
      <c r="B32" s="95">
        <v>2251</v>
      </c>
      <c r="C32" s="96">
        <v>135.19999999999999</v>
      </c>
      <c r="D32" s="147">
        <v>31.9</v>
      </c>
      <c r="E32" s="147">
        <v>278</v>
      </c>
      <c r="F32" s="147">
        <v>52.1</v>
      </c>
      <c r="G32" s="148">
        <v>1.1005</v>
      </c>
      <c r="H32" s="147">
        <v>35.1</v>
      </c>
      <c r="I32" s="147">
        <v>308</v>
      </c>
      <c r="J32" s="149">
        <v>1.714</v>
      </c>
      <c r="K32" s="150">
        <v>0</v>
      </c>
      <c r="L32" s="151">
        <v>6.2910000000000004</v>
      </c>
      <c r="M32" s="152">
        <v>0</v>
      </c>
      <c r="N32" s="153"/>
      <c r="O32" s="145"/>
      <c r="P32" s="154"/>
      <c r="Q32" s="144"/>
      <c r="R32" s="124"/>
      <c r="S32" s="154"/>
      <c r="T32" s="145"/>
      <c r="U32" s="146"/>
      <c r="V32" s="146"/>
      <c r="W32" s="146"/>
    </row>
    <row r="33" spans="2:23" s="97" customFormat="1" ht="15" customHeight="1">
      <c r="B33" s="95">
        <v>2201</v>
      </c>
      <c r="C33" s="96">
        <v>138.5</v>
      </c>
      <c r="D33" s="147">
        <v>31.9</v>
      </c>
      <c r="E33" s="147">
        <v>273</v>
      </c>
      <c r="F33" s="147">
        <v>52.6</v>
      </c>
      <c r="G33" s="148">
        <v>1.1027</v>
      </c>
      <c r="H33" s="147">
        <v>35.200000000000003</v>
      </c>
      <c r="I33" s="147">
        <v>301</v>
      </c>
      <c r="J33" s="149">
        <v>1.5</v>
      </c>
      <c r="K33" s="150">
        <v>0</v>
      </c>
      <c r="L33" s="151">
        <v>6.4450000000000003</v>
      </c>
      <c r="M33" s="152">
        <v>8.6999999999999993</v>
      </c>
      <c r="N33" s="142"/>
      <c r="O33" s="155" t="s">
        <v>70</v>
      </c>
      <c r="P33" s="155"/>
      <c r="Q33" s="156">
        <v>0.15407407407407406</v>
      </c>
      <c r="R33" s="156"/>
      <c r="S33" s="156"/>
      <c r="T33" s="145"/>
      <c r="U33" s="146"/>
      <c r="V33" s="146"/>
      <c r="W33" s="146"/>
    </row>
    <row r="34" spans="2:23" s="97" customFormat="1" ht="12">
      <c r="B34" s="95">
        <v>2003</v>
      </c>
      <c r="C34" s="96">
        <v>148.1</v>
      </c>
      <c r="D34" s="147">
        <v>31.1</v>
      </c>
      <c r="E34" s="147">
        <v>255</v>
      </c>
      <c r="F34" s="147">
        <v>52.7</v>
      </c>
      <c r="G34" s="148">
        <v>1.1039000000000001</v>
      </c>
      <c r="H34" s="147">
        <v>34.299999999999997</v>
      </c>
      <c r="I34" s="147">
        <v>281.5</v>
      </c>
      <c r="J34" s="149">
        <v>0.54</v>
      </c>
      <c r="K34" s="150">
        <v>0</v>
      </c>
      <c r="L34" s="151">
        <v>6.891</v>
      </c>
      <c r="M34" s="152">
        <v>7.9</v>
      </c>
      <c r="N34" s="157"/>
      <c r="O34" s="158"/>
      <c r="P34" s="159"/>
      <c r="Q34" s="144"/>
      <c r="R34" s="124"/>
      <c r="S34" s="154"/>
      <c r="T34" s="145"/>
      <c r="U34" s="146"/>
      <c r="V34" s="146"/>
      <c r="W34" s="146"/>
    </row>
    <row r="35" spans="2:23" s="97" customFormat="1" ht="15" customHeight="1">
      <c r="B35" s="95">
        <v>2003</v>
      </c>
      <c r="C35" s="96">
        <v>148.19999999999999</v>
      </c>
      <c r="D35" s="147">
        <v>31.1</v>
      </c>
      <c r="E35" s="147">
        <v>255</v>
      </c>
      <c r="F35" s="147">
        <v>52.7</v>
      </c>
      <c r="G35" s="148">
        <v>1.1042000000000001</v>
      </c>
      <c r="H35" s="147">
        <v>34.299999999999997</v>
      </c>
      <c r="I35" s="147">
        <v>281.5</v>
      </c>
      <c r="J35" s="149">
        <v>0.51500000000000001</v>
      </c>
      <c r="K35" s="150">
        <v>0</v>
      </c>
      <c r="L35" s="151">
        <v>6.8959999999999999</v>
      </c>
      <c r="M35" s="152">
        <v>7.9</v>
      </c>
      <c r="N35" s="143"/>
      <c r="O35" s="155" t="s">
        <v>71</v>
      </c>
      <c r="P35" s="155"/>
      <c r="Q35" s="156">
        <v>0.1670949074074074</v>
      </c>
      <c r="R35" s="156"/>
      <c r="S35" s="156"/>
      <c r="T35" s="145"/>
      <c r="U35" s="146"/>
      <c r="V35" s="146"/>
      <c r="W35" s="146"/>
    </row>
    <row r="36" spans="2:23" s="97" customFormat="1" ht="12">
      <c r="B36" s="95">
        <v>2003</v>
      </c>
      <c r="C36" s="96">
        <v>148.19999999999999</v>
      </c>
      <c r="D36" s="147">
        <v>31.1</v>
      </c>
      <c r="E36" s="147">
        <v>255</v>
      </c>
      <c r="F36" s="147">
        <v>52.7</v>
      </c>
      <c r="G36" s="148">
        <v>1.1042000000000001</v>
      </c>
      <c r="H36" s="147">
        <v>34.299999999999997</v>
      </c>
      <c r="I36" s="147">
        <v>281.5</v>
      </c>
      <c r="J36" s="149">
        <v>0.51500000000000001</v>
      </c>
      <c r="K36" s="150">
        <v>0</v>
      </c>
      <c r="L36" s="151">
        <v>6.8959999999999999</v>
      </c>
      <c r="M36" s="152">
        <v>7.9</v>
      </c>
      <c r="N36" s="157"/>
      <c r="O36" s="158"/>
      <c r="P36" s="159"/>
      <c r="Q36" s="144"/>
      <c r="R36" s="124"/>
      <c r="S36" s="154"/>
      <c r="T36" s="145"/>
      <c r="U36" s="146"/>
      <c r="V36" s="146"/>
      <c r="W36" s="146"/>
    </row>
    <row r="37" spans="2:23" s="97" customFormat="1" ht="15" customHeight="1">
      <c r="B37" s="95">
        <v>2000</v>
      </c>
      <c r="C37" s="96">
        <v>147.80000000000001</v>
      </c>
      <c r="D37" s="147">
        <v>31.1</v>
      </c>
      <c r="E37" s="147">
        <v>255</v>
      </c>
      <c r="F37" s="147">
        <v>52.7</v>
      </c>
      <c r="G37" s="148">
        <v>1.1039000000000001</v>
      </c>
      <c r="H37" s="147">
        <v>34.299999999999997</v>
      </c>
      <c r="I37" s="147">
        <v>281.5</v>
      </c>
      <c r="J37" s="149">
        <v>0.51100000000000001</v>
      </c>
      <c r="K37" s="150">
        <v>0</v>
      </c>
      <c r="L37" s="151">
        <v>6.8959999999999999</v>
      </c>
      <c r="M37" s="152">
        <v>7.9</v>
      </c>
      <c r="N37" s="143"/>
      <c r="O37" s="155" t="s">
        <v>72</v>
      </c>
      <c r="P37" s="155"/>
      <c r="Q37" s="156">
        <f>(Q35-Q33)</f>
        <v>1.3020833333333343E-2</v>
      </c>
      <c r="R37" s="156"/>
      <c r="S37" s="156"/>
      <c r="T37" s="145"/>
      <c r="U37" s="146"/>
      <c r="V37" s="146"/>
      <c r="W37" s="146"/>
    </row>
    <row r="38" spans="2:23" s="97" customFormat="1" ht="12">
      <c r="B38" s="95">
        <v>2000</v>
      </c>
      <c r="C38" s="96">
        <v>147.80000000000001</v>
      </c>
      <c r="D38" s="147">
        <v>31</v>
      </c>
      <c r="E38" s="147">
        <v>255</v>
      </c>
      <c r="F38" s="147">
        <v>52.7</v>
      </c>
      <c r="G38" s="148">
        <v>1.1039000000000001</v>
      </c>
      <c r="H38" s="147">
        <v>34.200000000000003</v>
      </c>
      <c r="I38" s="147">
        <v>281.5</v>
      </c>
      <c r="J38" s="149">
        <v>0.51100000000000001</v>
      </c>
      <c r="K38" s="150">
        <v>0</v>
      </c>
      <c r="L38" s="151">
        <v>6.8769999999999998</v>
      </c>
      <c r="M38" s="152">
        <v>7.9</v>
      </c>
      <c r="N38" s="153"/>
      <c r="O38" s="145"/>
      <c r="P38" s="154"/>
      <c r="Q38" s="144"/>
      <c r="R38" s="124"/>
      <c r="S38" s="154"/>
      <c r="T38" s="145"/>
      <c r="U38" s="146"/>
      <c r="V38" s="146"/>
      <c r="W38" s="146"/>
    </row>
    <row r="39" spans="2:23" s="97" customFormat="1" ht="12">
      <c r="B39" s="95">
        <v>1956</v>
      </c>
      <c r="C39" s="96">
        <v>153.5</v>
      </c>
      <c r="D39" s="147">
        <v>31.5</v>
      </c>
      <c r="E39" s="147">
        <v>251</v>
      </c>
      <c r="F39" s="147">
        <v>53.7</v>
      </c>
      <c r="G39" s="148">
        <v>1.1041000000000001</v>
      </c>
      <c r="H39" s="147">
        <v>34.700000000000003</v>
      </c>
      <c r="I39" s="147">
        <v>277.10000000000002</v>
      </c>
      <c r="J39" s="149">
        <v>0.54</v>
      </c>
      <c r="K39" s="150">
        <v>0</v>
      </c>
      <c r="L39" s="151">
        <v>7.1429999999999998</v>
      </c>
      <c r="M39" s="152">
        <v>7.9</v>
      </c>
      <c r="N39" s="157"/>
      <c r="O39" s="146"/>
      <c r="P39" s="154"/>
      <c r="Q39" s="144"/>
      <c r="R39" s="124"/>
      <c r="S39" s="154"/>
      <c r="T39" s="145"/>
      <c r="U39" s="146"/>
      <c r="V39" s="146"/>
      <c r="W39" s="146"/>
    </row>
    <row r="40" spans="2:23" s="97" customFormat="1" ht="12">
      <c r="B40" s="95">
        <v>1799</v>
      </c>
      <c r="C40" s="96">
        <v>161.1</v>
      </c>
      <c r="D40" s="147">
        <v>30.4</v>
      </c>
      <c r="E40" s="147">
        <v>243</v>
      </c>
      <c r="F40" s="147">
        <v>54.6</v>
      </c>
      <c r="G40" s="148">
        <v>1.1042000000000001</v>
      </c>
      <c r="H40" s="147">
        <v>33.5</v>
      </c>
      <c r="I40" s="147">
        <v>268.3</v>
      </c>
      <c r="J40" s="149">
        <v>0.41599999999999998</v>
      </c>
      <c r="K40" s="150">
        <v>0</v>
      </c>
      <c r="L40" s="151">
        <v>7.4960000000000004</v>
      </c>
      <c r="M40" s="152">
        <v>7.4</v>
      </c>
      <c r="N40" s="157"/>
      <c r="O40" s="146"/>
      <c r="P40" s="154"/>
      <c r="Q40" s="144"/>
      <c r="R40" s="124"/>
      <c r="S40" s="154"/>
      <c r="T40" s="145"/>
      <c r="U40" s="146"/>
      <c r="V40" s="146"/>
      <c r="W40" s="146"/>
    </row>
    <row r="41" spans="2:23" s="97" customFormat="1" ht="12">
      <c r="B41" s="95">
        <v>1600</v>
      </c>
      <c r="C41" s="96">
        <v>168.5</v>
      </c>
      <c r="D41" s="147">
        <v>28.2</v>
      </c>
      <c r="E41" s="147">
        <v>238</v>
      </c>
      <c r="F41" s="147">
        <v>56</v>
      </c>
      <c r="G41" s="148">
        <v>1.1044</v>
      </c>
      <c r="H41" s="147">
        <v>31.2</v>
      </c>
      <c r="I41" s="147">
        <v>262.8</v>
      </c>
      <c r="J41" s="149">
        <v>0.48799999999999999</v>
      </c>
      <c r="K41" s="150">
        <v>0</v>
      </c>
      <c r="L41" s="151">
        <v>7.8410000000000002</v>
      </c>
      <c r="M41" s="152">
        <v>6.7</v>
      </c>
      <c r="N41" s="157"/>
      <c r="O41" s="146"/>
      <c r="P41" s="154"/>
      <c r="Q41" s="144"/>
      <c r="R41" s="124"/>
      <c r="S41" s="154"/>
      <c r="T41" s="145"/>
      <c r="U41" s="146"/>
      <c r="V41" s="146"/>
      <c r="W41" s="146"/>
    </row>
    <row r="42" spans="2:23" s="97" customFormat="1" ht="12">
      <c r="B42" s="95"/>
      <c r="C42" s="96"/>
      <c r="D42" s="147"/>
      <c r="E42" s="147"/>
      <c r="F42" s="147"/>
      <c r="G42" s="148"/>
      <c r="H42" s="147"/>
      <c r="I42" s="147"/>
      <c r="J42" s="149"/>
      <c r="K42" s="150"/>
      <c r="L42" s="151">
        <v>7.6539999999999999</v>
      </c>
      <c r="M42" s="152">
        <v>6.2</v>
      </c>
      <c r="N42" s="157"/>
      <c r="O42" s="146"/>
      <c r="P42" s="154"/>
      <c r="Q42" s="144"/>
      <c r="R42" s="124"/>
      <c r="S42" s="154"/>
      <c r="T42" s="145"/>
      <c r="U42" s="146"/>
      <c r="V42" s="146"/>
      <c r="W42" s="146"/>
    </row>
    <row r="43" spans="2:23" s="97" customFormat="1" ht="12">
      <c r="B43" s="95"/>
      <c r="C43" s="96"/>
      <c r="D43" s="147"/>
      <c r="E43" s="147"/>
      <c r="F43" s="147"/>
      <c r="G43" s="148"/>
      <c r="H43" s="147"/>
      <c r="I43" s="147"/>
      <c r="J43" s="149"/>
      <c r="K43" s="150"/>
      <c r="L43" s="151">
        <v>7.7610000000000001</v>
      </c>
      <c r="M43" s="152">
        <v>5.8</v>
      </c>
      <c r="N43" s="157"/>
      <c r="O43" s="146"/>
      <c r="P43" s="154"/>
      <c r="Q43" s="144"/>
      <c r="R43" s="124"/>
      <c r="S43" s="154"/>
      <c r="T43" s="145"/>
      <c r="U43" s="146"/>
      <c r="V43" s="146"/>
      <c r="W43" s="146"/>
    </row>
    <row r="44" spans="2:23" s="97" customFormat="1" ht="12">
      <c r="B44" s="95"/>
      <c r="C44" s="96"/>
      <c r="D44" s="147"/>
      <c r="E44" s="147"/>
      <c r="F44" s="147"/>
      <c r="G44" s="148"/>
      <c r="H44" s="147"/>
      <c r="I44" s="147"/>
      <c r="J44" s="149"/>
      <c r="K44" s="150"/>
      <c r="L44" s="151">
        <v>7.7990000000000004</v>
      </c>
      <c r="M44" s="152">
        <v>5</v>
      </c>
      <c r="N44" s="157"/>
      <c r="O44" s="146"/>
      <c r="P44" s="154"/>
      <c r="Q44" s="144"/>
      <c r="R44" s="124"/>
      <c r="S44" s="154"/>
      <c r="T44" s="145"/>
      <c r="U44" s="146"/>
      <c r="V44" s="146"/>
      <c r="W44" s="146"/>
    </row>
    <row r="45" spans="2:23" s="97" customFormat="1" ht="12">
      <c r="B45" s="95"/>
      <c r="C45" s="96"/>
      <c r="D45" s="147"/>
      <c r="E45" s="147"/>
      <c r="F45" s="147"/>
      <c r="G45" s="148"/>
      <c r="H45" s="147"/>
      <c r="I45" s="147"/>
      <c r="J45" s="149"/>
      <c r="K45" s="150"/>
      <c r="L45" s="151">
        <v>8.0220000000000002</v>
      </c>
      <c r="M45" s="152">
        <v>4.0999999999999996</v>
      </c>
      <c r="N45" s="157"/>
      <c r="O45" s="146"/>
      <c r="P45" s="154"/>
      <c r="Q45" s="144"/>
      <c r="R45" s="124"/>
      <c r="S45" s="154"/>
      <c r="T45" s="145"/>
      <c r="U45" s="146"/>
      <c r="V45" s="146"/>
      <c r="W45" s="146"/>
    </row>
    <row r="46" spans="2:23" s="97" customFormat="1" ht="12">
      <c r="B46" s="95"/>
      <c r="C46" s="96"/>
      <c r="D46" s="147"/>
      <c r="E46" s="147"/>
      <c r="F46" s="147"/>
      <c r="G46" s="148"/>
      <c r="H46" s="147"/>
      <c r="I46" s="147"/>
      <c r="J46" s="149"/>
      <c r="K46" s="150"/>
      <c r="L46" s="151">
        <v>5.0000000000000001E-3</v>
      </c>
      <c r="M46" s="152">
        <v>4.0999999999999996</v>
      </c>
      <c r="N46" s="157"/>
      <c r="O46" s="146"/>
      <c r="P46" s="154"/>
      <c r="Q46" s="144"/>
      <c r="R46" s="124"/>
      <c r="S46" s="154"/>
      <c r="T46" s="145"/>
      <c r="U46" s="146"/>
      <c r="V46" s="146"/>
      <c r="W46" s="146"/>
    </row>
    <row r="47" spans="2:23" s="97" customFormat="1" ht="12">
      <c r="B47" s="160"/>
      <c r="C47" s="161"/>
      <c r="D47" s="161"/>
      <c r="E47" s="161"/>
      <c r="F47" s="161"/>
      <c r="G47" s="162"/>
      <c r="H47" s="161"/>
      <c r="I47" s="161"/>
      <c r="J47" s="151"/>
      <c r="K47" s="163"/>
      <c r="L47" s="151"/>
      <c r="M47" s="152"/>
      <c r="N47" s="164"/>
      <c r="O47" s="146"/>
      <c r="P47" s="154"/>
      <c r="Q47" s="144"/>
      <c r="R47" s="145"/>
      <c r="S47" s="154"/>
      <c r="T47" s="145"/>
      <c r="U47" s="146"/>
      <c r="V47" s="146"/>
      <c r="W47" s="146"/>
    </row>
    <row r="48" spans="2:23" s="97" customFormat="1" ht="12">
      <c r="B48" s="165"/>
      <c r="C48" s="166"/>
      <c r="D48" s="166"/>
      <c r="E48" s="166"/>
      <c r="F48" s="166"/>
      <c r="G48" s="167"/>
      <c r="H48" s="166"/>
      <c r="I48" s="166"/>
      <c r="J48" s="168"/>
      <c r="K48" s="169"/>
      <c r="L48" s="168"/>
      <c r="M48" s="170"/>
      <c r="N48" s="164"/>
      <c r="O48" s="146"/>
      <c r="P48" s="154"/>
      <c r="Q48" s="144"/>
      <c r="R48" s="145"/>
      <c r="S48" s="154"/>
      <c r="T48" s="145"/>
      <c r="U48" s="146"/>
      <c r="V48" s="146"/>
      <c r="W48" s="146"/>
    </row>
    <row r="49" spans="2:23">
      <c r="B49" s="42" t="s">
        <v>73</v>
      </c>
      <c r="C49" s="43"/>
      <c r="D49" s="17">
        <f>MAX((B31:B48))</f>
        <v>2302</v>
      </c>
      <c r="E49" s="24"/>
      <c r="F49" s="25">
        <f>MAX(11:27)</f>
        <v>2302</v>
      </c>
      <c r="G49" s="26" t="s">
        <v>74</v>
      </c>
      <c r="H49" s="22"/>
      <c r="I49" s="22"/>
      <c r="J49" s="19"/>
      <c r="K49" s="19"/>
      <c r="L49" s="20"/>
      <c r="M49" s="27"/>
      <c r="N49" s="21"/>
      <c r="O49" s="20"/>
      <c r="P49" s="22"/>
      <c r="Q49" s="18"/>
      <c r="R49" s="19"/>
      <c r="S49" s="22"/>
      <c r="T49" s="19"/>
      <c r="U49" s="20"/>
      <c r="V49" s="20"/>
      <c r="W49" s="20"/>
    </row>
    <row r="50" spans="2:23">
      <c r="B50" s="44" t="s">
        <v>75</v>
      </c>
      <c r="C50" s="45"/>
      <c r="D50" s="23">
        <f>MIN(B31:B48)</f>
        <v>1600</v>
      </c>
      <c r="E50" s="28"/>
      <c r="F50" s="29">
        <f>MIN(11:27)</f>
        <v>-8</v>
      </c>
      <c r="G50" s="30" t="s">
        <v>74</v>
      </c>
      <c r="H50" s="22"/>
      <c r="I50" s="22"/>
      <c r="J50" s="19"/>
      <c r="K50" s="19"/>
      <c r="L50" s="20"/>
      <c r="M50" s="27"/>
      <c r="N50" s="21"/>
      <c r="O50" s="20"/>
      <c r="P50" s="22"/>
      <c r="Q50" s="18"/>
      <c r="R50" s="19"/>
      <c r="S50" s="22"/>
      <c r="T50" s="19"/>
      <c r="U50" s="20"/>
      <c r="V50" s="20"/>
      <c r="W50" s="20"/>
    </row>
    <row r="51" spans="2:23">
      <c r="B51" s="16"/>
      <c r="C51" s="15"/>
      <c r="D51" s="22"/>
      <c r="E51" s="22"/>
      <c r="F51" s="22"/>
      <c r="G51" s="31"/>
      <c r="H51" s="22"/>
      <c r="I51" s="22"/>
      <c r="J51" s="19"/>
      <c r="K51" s="19"/>
      <c r="L51" s="20"/>
      <c r="M51" s="27"/>
      <c r="N51" s="21"/>
      <c r="O51" s="20"/>
      <c r="P51" s="22"/>
      <c r="Q51" s="18"/>
      <c r="R51" s="19"/>
      <c r="S51" s="22"/>
      <c r="T51" s="19"/>
      <c r="U51" s="20"/>
      <c r="V51" s="20"/>
      <c r="W51" s="20"/>
    </row>
    <row r="52" spans="2:23">
      <c r="B52" s="46"/>
      <c r="C52" s="46"/>
      <c r="D52" s="46"/>
      <c r="E52" s="46"/>
      <c r="F52" s="46"/>
      <c r="G52" s="46"/>
      <c r="H52" s="46"/>
      <c r="I52" s="46"/>
      <c r="J52" s="32"/>
      <c r="K52" s="32"/>
      <c r="L52" s="32"/>
      <c r="M52" s="32"/>
      <c r="N52" s="33"/>
      <c r="O52" s="33"/>
      <c r="P52" s="33"/>
      <c r="Q52" s="33"/>
      <c r="R52" s="34"/>
      <c r="S52" s="33"/>
      <c r="T52" s="35"/>
      <c r="U52" s="33"/>
      <c r="V52" s="33"/>
      <c r="W52" s="33"/>
    </row>
  </sheetData>
  <mergeCells count="40">
    <mergeCell ref="I2:R3"/>
    <mergeCell ref="S2:T2"/>
    <mergeCell ref="T3:U3"/>
    <mergeCell ref="B5:D5"/>
    <mergeCell ref="E5:G5"/>
    <mergeCell ref="H5:J5"/>
    <mergeCell ref="K5:M5"/>
    <mergeCell ref="N5:O5"/>
    <mergeCell ref="Q5:S5"/>
    <mergeCell ref="T5:U5"/>
    <mergeCell ref="T6:U6"/>
    <mergeCell ref="B7:D7"/>
    <mergeCell ref="E7:G7"/>
    <mergeCell ref="H7:J7"/>
    <mergeCell ref="K7:M7"/>
    <mergeCell ref="N7:O7"/>
    <mergeCell ref="Q7:S7"/>
    <mergeCell ref="T7:U7"/>
    <mergeCell ref="B6:D6"/>
    <mergeCell ref="E6:G6"/>
    <mergeCell ref="H6:J6"/>
    <mergeCell ref="K6:M6"/>
    <mergeCell ref="N6:O6"/>
    <mergeCell ref="Q6:S6"/>
    <mergeCell ref="T8:U8"/>
    <mergeCell ref="Q33:S33"/>
    <mergeCell ref="Q35:S35"/>
    <mergeCell ref="B8:D8"/>
    <mergeCell ref="E8:G8"/>
    <mergeCell ref="H8:J8"/>
    <mergeCell ref="K8:M8"/>
    <mergeCell ref="N8:O8"/>
    <mergeCell ref="Q8:S8"/>
    <mergeCell ref="Q37:S37"/>
    <mergeCell ref="B49:C49"/>
    <mergeCell ref="B50:C50"/>
    <mergeCell ref="B52:I52"/>
    <mergeCell ref="O33:P33"/>
    <mergeCell ref="O35:P35"/>
    <mergeCell ref="O37:P37"/>
  </mergeCells>
  <pageMargins left="0" right="0" top="0.5" bottom="0" header="0.3" footer="0.3"/>
  <pageSetup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D22"/>
  <sheetViews>
    <sheetView topLeftCell="A18" zoomScale="85" zoomScaleNormal="85" workbookViewId="0">
      <selection activeCell="U21" sqref="U21"/>
    </sheetView>
  </sheetViews>
  <sheetFormatPr defaultRowHeight="15"/>
  <cols>
    <col min="3" max="3" width="13" customWidth="1"/>
    <col min="4" max="4" width="12.28515625" customWidth="1"/>
  </cols>
  <sheetData>
    <row r="3" spans="2:4">
      <c r="B3" s="38" t="s">
        <v>65</v>
      </c>
      <c r="C3" s="38" t="s">
        <v>77</v>
      </c>
      <c r="D3" s="38" t="s">
        <v>78</v>
      </c>
    </row>
    <row r="4" spans="2:4">
      <c r="B4" s="37">
        <f>Performance!B11</f>
        <v>2302</v>
      </c>
      <c r="C4" s="37">
        <f>Performance!C11</f>
        <v>132.80000000000001</v>
      </c>
      <c r="D4" s="39">
        <f>(2*3.142*B4*C4)/(4500*9.81)</f>
        <v>43.516909964888441</v>
      </c>
    </row>
    <row r="5" spans="2:4">
      <c r="B5" s="37">
        <f>Performance!B12</f>
        <v>2251</v>
      </c>
      <c r="C5" s="37">
        <f>Performance!C12</f>
        <v>135.19999999999999</v>
      </c>
      <c r="D5" s="39">
        <f t="shared" ref="D5:D21" si="0">(2*3.142*B5*C5)/(4500*9.81)</f>
        <v>43.321834789896926</v>
      </c>
    </row>
    <row r="6" spans="2:4">
      <c r="B6" s="37">
        <f>Performance!B13</f>
        <v>2201</v>
      </c>
      <c r="C6" s="37">
        <f>Performance!C13</f>
        <v>138.5</v>
      </c>
      <c r="D6" s="39">
        <f t="shared" si="0"/>
        <v>43.393479080303543</v>
      </c>
    </row>
    <row r="7" spans="2:4">
      <c r="B7" s="37">
        <f>Performance!B14</f>
        <v>2003</v>
      </c>
      <c r="C7" s="37">
        <f>Performance!C14</f>
        <v>148.1</v>
      </c>
      <c r="D7" s="39">
        <f t="shared" si="0"/>
        <v>42.227042274323253</v>
      </c>
    </row>
    <row r="8" spans="2:4">
      <c r="B8" s="37">
        <f>Performance!B15</f>
        <v>2003</v>
      </c>
      <c r="C8" s="37">
        <f>Performance!C15</f>
        <v>148.19999999999999</v>
      </c>
      <c r="D8" s="39">
        <f t="shared" si="0"/>
        <v>42.255554794427454</v>
      </c>
    </row>
    <row r="9" spans="2:4">
      <c r="B9" s="37">
        <f>Performance!B16</f>
        <v>2003</v>
      </c>
      <c r="C9" s="37">
        <f>Performance!C16</f>
        <v>148.19999999999999</v>
      </c>
      <c r="D9" s="39">
        <f t="shared" si="0"/>
        <v>42.255554794427454</v>
      </c>
    </row>
    <row r="10" spans="2:4">
      <c r="B10" s="37">
        <f>Performance!B17</f>
        <v>2000</v>
      </c>
      <c r="C10" s="37">
        <f>Performance!C17</f>
        <v>147.80000000000001</v>
      </c>
      <c r="D10" s="39">
        <f t="shared" si="0"/>
        <v>42.078387133310684</v>
      </c>
    </row>
    <row r="11" spans="2:4">
      <c r="B11" s="37">
        <f>Performance!B18</f>
        <v>2000</v>
      </c>
      <c r="C11" s="37">
        <f>Performance!C18</f>
        <v>147.80000000000001</v>
      </c>
      <c r="D11" s="39">
        <f t="shared" si="0"/>
        <v>42.078387133310684</v>
      </c>
    </row>
    <row r="12" spans="2:4">
      <c r="B12" s="37">
        <f>Performance!B19</f>
        <v>1956</v>
      </c>
      <c r="C12" s="37">
        <f>Performance!C19</f>
        <v>153.5</v>
      </c>
      <c r="D12" s="39">
        <f t="shared" si="0"/>
        <v>42.739740944614333</v>
      </c>
    </row>
    <row r="13" spans="2:4">
      <c r="B13" s="37">
        <f>Performance!B20</f>
        <v>1799</v>
      </c>
      <c r="C13" s="37">
        <f>Performance!C20</f>
        <v>161.1</v>
      </c>
      <c r="D13" s="39">
        <f t="shared" si="0"/>
        <v>41.255452884811412</v>
      </c>
    </row>
    <row r="14" spans="2:4">
      <c r="B14" s="37">
        <f>Performance!B21</f>
        <v>1600</v>
      </c>
      <c r="C14" s="37">
        <f>Performance!C21</f>
        <v>168.5</v>
      </c>
      <c r="D14" s="39">
        <f t="shared" si="0"/>
        <v>38.377311133763733</v>
      </c>
    </row>
    <row r="15" spans="2:4">
      <c r="B15" s="37">
        <f>Performance!B22</f>
        <v>0</v>
      </c>
      <c r="C15" s="37">
        <f>Performance!C22</f>
        <v>0</v>
      </c>
      <c r="D15" s="39">
        <f t="shared" si="0"/>
        <v>0</v>
      </c>
    </row>
    <row r="16" spans="2:4">
      <c r="B16" s="37">
        <f>Performance!B23</f>
        <v>0</v>
      </c>
      <c r="C16" s="37">
        <f>Performance!C23</f>
        <v>0</v>
      </c>
      <c r="D16" s="39">
        <f t="shared" si="0"/>
        <v>0</v>
      </c>
    </row>
    <row r="17" spans="2:4">
      <c r="B17" s="37">
        <f>Performance!B24</f>
        <v>0</v>
      </c>
      <c r="C17" s="37">
        <f>Performance!C24</f>
        <v>0</v>
      </c>
      <c r="D17" s="39">
        <f t="shared" si="0"/>
        <v>0</v>
      </c>
    </row>
    <row r="18" spans="2:4">
      <c r="B18" s="37">
        <f>Performance!B25</f>
        <v>0</v>
      </c>
      <c r="C18" s="37">
        <f>Performance!C25</f>
        <v>0</v>
      </c>
      <c r="D18" s="39">
        <f t="shared" si="0"/>
        <v>0</v>
      </c>
    </row>
    <row r="19" spans="2:4">
      <c r="B19" s="37">
        <f>Performance!B26</f>
        <v>0</v>
      </c>
      <c r="C19" s="37">
        <f>Performance!C26</f>
        <v>0</v>
      </c>
      <c r="D19" s="39">
        <f t="shared" si="0"/>
        <v>0</v>
      </c>
    </row>
    <row r="20" spans="2:4">
      <c r="B20" s="37">
        <f>Performance!B27</f>
        <v>0</v>
      </c>
      <c r="C20" s="37">
        <f>Performance!C27</f>
        <v>0</v>
      </c>
      <c r="D20" s="39">
        <f t="shared" si="0"/>
        <v>0</v>
      </c>
    </row>
    <row r="21" spans="2:4">
      <c r="B21" s="37">
        <f>Performance!B28</f>
        <v>0</v>
      </c>
      <c r="C21" s="37">
        <f>Performance!C28</f>
        <v>0</v>
      </c>
      <c r="D21" s="39">
        <f t="shared" si="0"/>
        <v>0</v>
      </c>
    </row>
    <row r="22" spans="2:4" ht="11.25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Performance</vt:lpstr>
      <vt:lpstr>Graphs</vt:lpstr>
      <vt:lpstr>Sheet3</vt:lpstr>
      <vt:lpstr>Performance!Print_Area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vkk</dc:creator>
  <cp:lastModifiedBy>vkk</cp:lastModifiedBy>
  <cp:lastPrinted>2014-05-26T12:02:22Z</cp:lastPrinted>
  <dcterms:created xsi:type="dcterms:W3CDTF">2014-05-26T10:28:40Z</dcterms:created>
  <dcterms:modified xsi:type="dcterms:W3CDTF">2016-04-02T09:36:57Z</dcterms:modified>
</cp:coreProperties>
</file>