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4EBF2161-3E4F-4125-9EC6-44383B8C8E94}" xr6:coauthVersionLast="47" xr6:coauthVersionMax="47" xr10:uidLastSave="{00000000-0000-0000-0000-000000000000}"/>
  <bookViews>
    <workbookView xWindow="-120" yWindow="-120" windowWidth="29040" windowHeight="15840" xr2:uid="{233EFC57-F29C-4A49-A59F-FAC6CABF7521}"/>
  </bookViews>
  <sheets>
    <sheet name="Model Data" sheetId="5" r:id="rId1"/>
    <sheet name="Pivot" sheetId="4" r:id="rId2"/>
    <sheet name="Details" sheetId="2" r:id="rId3"/>
    <sheet name="Qty" sheetId="3" r:id="rId4"/>
    <sheet name="Raw Data" sheetId="1" r:id="rId5"/>
    <sheet name="MS" sheetId="6" r:id="rId6"/>
  </sheets>
  <definedNames>
    <definedName name="_xlnm._FilterDatabase" localSheetId="2" hidden="1">Details!$A$3:$Q$28</definedName>
    <definedName name="_xlnm._FilterDatabase" localSheetId="0" hidden="1">'Model Data'!$A$3:$AJ$13</definedName>
    <definedName name="_xlnm._FilterDatabase" localSheetId="4" hidden="1">'Raw Data'!$A$2:$AY$141</definedName>
  </definedNames>
  <calcPr calcId="191029"/>
  <pivotCaches>
    <pivotCache cacheId="1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 i="5" l="1"/>
  <c r="AI6" i="5"/>
  <c r="AI7" i="5"/>
  <c r="AI8" i="5"/>
  <c r="AI9" i="5"/>
  <c r="AI10" i="5"/>
  <c r="AI11" i="5"/>
  <c r="AI12" i="5"/>
  <c r="AI13" i="5"/>
  <c r="AI4" i="5"/>
  <c r="L10" i="6"/>
  <c r="AE5" i="5"/>
  <c r="AE6" i="5"/>
  <c r="AE7" i="5"/>
  <c r="AE8" i="5"/>
  <c r="AE9" i="5"/>
  <c r="AE10" i="5"/>
  <c r="AE11" i="5"/>
  <c r="AE12" i="5"/>
  <c r="AE13" i="5"/>
  <c r="AE4" i="5"/>
  <c r="AA5" i="5"/>
  <c r="AC5" i="5"/>
  <c r="AA6" i="5"/>
  <c r="AC6" i="5" s="1"/>
  <c r="AA7" i="5"/>
  <c r="AC7" i="5"/>
  <c r="AA8" i="5"/>
  <c r="AC8" i="5" s="1"/>
  <c r="AA9" i="5"/>
  <c r="AC9" i="5" s="1"/>
  <c r="AA10" i="5"/>
  <c r="AC10" i="5" s="1"/>
  <c r="AA11" i="5"/>
  <c r="AC11" i="5"/>
  <c r="AA12" i="5"/>
  <c r="AC12" i="5" s="1"/>
  <c r="AA13" i="5"/>
  <c r="AC13" i="5" s="1"/>
  <c r="AF5" i="5"/>
  <c r="AG5" i="5"/>
  <c r="AF6" i="5"/>
  <c r="AG6" i="5"/>
  <c r="AF7" i="5"/>
  <c r="AG7" i="5"/>
  <c r="AF8" i="5"/>
  <c r="AG8" i="5"/>
  <c r="AF9" i="5"/>
  <c r="AG9" i="5"/>
  <c r="AF10" i="5"/>
  <c r="AG10" i="5"/>
  <c r="AF11" i="5"/>
  <c r="AG11" i="5"/>
  <c r="AF12" i="5"/>
  <c r="AG12" i="5"/>
  <c r="AF13" i="5"/>
  <c r="AG13" i="5"/>
  <c r="AG4" i="5"/>
  <c r="AF4" i="5"/>
  <c r="AD6" i="5"/>
  <c r="AD7" i="5"/>
  <c r="AD8" i="5"/>
  <c r="AD9" i="5"/>
  <c r="AD10" i="5"/>
  <c r="AD11" i="5"/>
  <c r="AD12" i="5"/>
  <c r="AD13" i="5"/>
  <c r="AD5" i="5"/>
  <c r="AD4" i="5"/>
  <c r="AC4" i="5"/>
  <c r="AA4" i="5"/>
  <c r="Y6" i="5"/>
  <c r="Y7" i="5"/>
  <c r="Y8" i="5"/>
  <c r="Y9" i="5"/>
  <c r="Y10" i="5"/>
  <c r="Y11" i="5"/>
  <c r="Y12" i="5"/>
  <c r="Y13" i="5"/>
  <c r="Y5" i="5"/>
  <c r="V5" i="5"/>
  <c r="V6" i="5" s="1"/>
  <c r="V7" i="5" s="1"/>
  <c r="V8" i="5" s="1"/>
  <c r="V9" i="5" s="1"/>
  <c r="V10" i="5" s="1"/>
  <c r="V11" i="5" s="1"/>
  <c r="V12" i="5" s="1"/>
  <c r="V13" i="5" s="1"/>
  <c r="U13" i="5"/>
  <c r="W13" i="5" s="1"/>
  <c r="Z13" i="5" s="1"/>
  <c r="AB13" i="5" s="1"/>
  <c r="U12" i="5"/>
  <c r="W12" i="5" s="1"/>
  <c r="Z12" i="5" s="1"/>
  <c r="AB12" i="5" s="1"/>
  <c r="P11" i="5"/>
  <c r="W11" i="5" s="1"/>
  <c r="Z11" i="5" s="1"/>
  <c r="AB11" i="5" s="1"/>
  <c r="P10" i="5"/>
  <c r="W10" i="5" s="1"/>
  <c r="Z10" i="5" s="1"/>
  <c r="AB10" i="5" s="1"/>
  <c r="P8" i="5"/>
  <c r="W8" i="5" s="1"/>
  <c r="Z8" i="5" s="1"/>
  <c r="P7" i="5"/>
  <c r="W7" i="5" s="1"/>
  <c r="Z7" i="5" s="1"/>
  <c r="P6" i="5"/>
  <c r="W6" i="5" s="1"/>
  <c r="Z6" i="5" s="1"/>
  <c r="P5" i="5"/>
  <c r="W5" i="5" s="1"/>
  <c r="Z5" i="5" s="1"/>
  <c r="O9" i="5"/>
  <c r="W9" i="5" s="1"/>
  <c r="Z9" i="5" s="1"/>
  <c r="AB9" i="5" s="1"/>
  <c r="N4" i="5"/>
  <c r="W4" i="5" s="1"/>
  <c r="Z4" i="5" s="1"/>
  <c r="K1" i="2"/>
  <c r="K141" i="1"/>
  <c r="K131" i="1"/>
  <c r="K120" i="1"/>
  <c r="K110" i="1"/>
  <c r="K73" i="1"/>
  <c r="K36" i="1"/>
  <c r="K142" i="1" s="1"/>
  <c r="AB4" i="5" l="1"/>
  <c r="AB5" i="5"/>
  <c r="AB7" i="5"/>
  <c r="AB8" i="5"/>
  <c r="AB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X3" authorId="0" shapeId="0" xr:uid="{71360DC5-54C0-4234-BF39-749F84CA376F}">
      <text>
        <r>
          <rPr>
            <sz val="9"/>
            <color indexed="81"/>
            <rFont val="Tahoma"/>
            <family val="2"/>
          </rPr>
          <t>To be counted based on number of players prior to this tender</t>
        </r>
      </text>
    </comment>
    <comment ref="Z3" authorId="0" shapeId="0" xr:uid="{523A21B2-6009-4618-8C4D-35FEE5033DF6}">
      <text>
        <r>
          <rPr>
            <sz val="9"/>
            <color indexed="81"/>
            <rFont val="Tahoma"/>
            <family val="2"/>
          </rPr>
          <t>Add DRL price if DRL is the only participant</t>
        </r>
      </text>
    </comment>
    <comment ref="AJ3" authorId="0" shapeId="0" xr:uid="{6CE4463C-0C11-4C6E-ABF4-44FA32046402}">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<sst xmlns="http://schemas.openxmlformats.org/spreadsheetml/2006/main" count="5302" uniqueCount="530">
  <si>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</si>
  <si>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</si>
  <si>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</si>
  <si>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</si>
  <si>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</si>
  <si>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</si>
  <si>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</si>
  <si>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</si>
  <si>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</si>
  <si>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</si>
  <si>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</si>
  <si>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</si>
  <si>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</si>
  <si>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</si>
  <si>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</si>
  <si>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</si>
  <si>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</si>
  <si>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</si>
  <si>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</si>
  <si>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</si>
  <si>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</si>
  <si>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</si>
  <si>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</si>
  <si>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</si>
  <si>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</si>
  <si>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</si>
  <si>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</si>
  <si>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</si>
  <si>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</si>
  <si>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</si>
  <si>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</si>
  <si>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</si>
  <si>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</si>
  <si>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</si>
  <si>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</si>
  <si>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</si>
  <si>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</si>
  <si>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</si>
  <si>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</si>
  <si>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</si>
  <si>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</si>
  <si>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</si>
  <si>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</si>
  <si>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</si>
  <si>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</si>
  <si>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</si>
  <si>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</si>
  <si>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</si>
  <si>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</si>
  <si>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</si>
  <si>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</si>
  <si>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cinacalcet cloridrato OS cpr cps conf 30MG  (32)</t>
  </si>
  <si>
    <t>ASUR MARCHE</t>
  </si>
  <si>
    <t>AN</t>
  </si>
  <si>
    <t>Marche</t>
  </si>
  <si>
    <t>Procedura Negoziata</t>
  </si>
  <si>
    <t>H05BX01</t>
  </si>
  <si>
    <t>Disponibile</t>
  </si>
  <si>
    <t>Amgen S.r.l.,</t>
  </si>
  <si>
    <t>566</t>
  </si>
  <si>
    <t>MIMPARA*30MG 28 CPR</t>
  </si>
  <si>
    <t>Amgen S.r.l.</t>
  </si>
  <si>
    <t>Area vasta</t>
  </si>
  <si>
    <t>6c737c61-a3e2-4e1e-933b-ec189536b7e0</t>
  </si>
  <si>
    <t>036598023</t>
  </si>
  <si>
    <t>21871-49-158</t>
  </si>
  <si>
    <t>PEC</t>
  </si>
  <si>
    <t>//</t>
  </si>
  <si>
    <t>REGIONE TOSCANA</t>
  </si>
  <si>
    <t>FI</t>
  </si>
  <si>
    <t>Toscana</t>
  </si>
  <si>
    <t>SDA Confronto Competitivo (obsoleto)</t>
  </si>
  <si>
    <t>612a</t>
  </si>
  <si>
    <t>386</t>
  </si>
  <si>
    <t>Regionale</t>
  </si>
  <si>
    <t>Prezzo offerto UE</t>
  </si>
  <si>
    <t>82ec6805-8460-4cfa-b0f8-3b4d4292eed1</t>
  </si>
  <si>
    <t>H05BX01 CINACALCET CLORIDRATO COMPRESSE RIVESTITE           OS SOLIDO COMPRESSE RIVESTITE 30MG</t>
  </si>
  <si>
    <t>Pag. 4 LI: Per le indicazioni terapeutiche non coperte dal prodotto aggiudicato, ESTAR e/o le Aziende
Sanitarie potranno acquistare il primo prodotto idoneo presente nella graduatoria al prezzo 
indicato in sede di gara e alle condizioni del capitolato.</t>
  </si>
  <si>
    <t>CIG UNICO PER LOTTO</t>
  </si>
  <si>
    <t>lettera invito</t>
  </si>
  <si>
    <t>REGIONE SICILIANA - ASSESSORATO DELLA SALUTE</t>
  </si>
  <si>
    <t>PA</t>
  </si>
  <si>
    <t>Sicilia</t>
  </si>
  <si>
    <t>705A</t>
  </si>
  <si>
    <t>975</t>
  </si>
  <si>
    <t>023b77ba-f788-4ea4-aecd-3e9471e9bf83</t>
  </si>
  <si>
    <t>H05BX01 CINACALCET CLORIDRATO COMPRESSE 30 MG COMPRESSA</t>
  </si>
  <si>
    <t xml:space="preserve"> RICH CPR CIG E CAUZIONE UNICI PER LOTTO</t>
  </si>
  <si>
    <t>sito ente</t>
  </si>
  <si>
    <t>SO.RE.SA. SpA</t>
  </si>
  <si>
    <t>NA</t>
  </si>
  <si>
    <t>Campania</t>
  </si>
  <si>
    <t>Appalto specifico</t>
  </si>
  <si>
    <t>279</t>
  </si>
  <si>
    <t>118</t>
  </si>
  <si>
    <t>1769cb16-a1de-4a57-ac98-4c73e1685139</t>
  </si>
  <si>
    <t>H05BX01 CINACALCET   OS SOLIDO 30 mg</t>
  </si>
  <si>
    <t>ENTE GESTIONE ACCENTRATA SERVIZI - CHIUSO VEDI ARCS AZIENDA REGIONALE DI COORDINAMENTO PER LA SALUTE</t>
  </si>
  <si>
    <t>UD</t>
  </si>
  <si>
    <t>Friuli Venezia Giulia</t>
  </si>
  <si>
    <t>914A</t>
  </si>
  <si>
    <t>1065</t>
  </si>
  <si>
    <t>d58105f6-7f1f-446a-a538-cf44f0ce8b5a</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</si>
  <si>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</si>
  <si>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 CIG E CAUZIONE UNICI PER LOTTO</t>
  </si>
  <si>
    <t>REGIONE VENETO - NON USARE VEDI AZIENDA ZERO</t>
  </si>
  <si>
    <t>VE</t>
  </si>
  <si>
    <t>Veneto</t>
  </si>
  <si>
    <t>758A</t>
  </si>
  <si>
    <t>214</t>
  </si>
  <si>
    <t>c36140ad-5b7a-45c7-9e28-1a02445e6bd0</t>
  </si>
  <si>
    <t>H05BX01 CINACALCET CLORIDRATO COMPRESSE RIVESTITE ORALE 30 mg COMPRESSA  - CIG E CAUZIONE UNICI PER LOTTO</t>
  </si>
  <si>
    <t>ARCA S.p.A.- Azienda Regionale Centrale Acquisti - CHIUSO VEDI ARIA SPA</t>
  </si>
  <si>
    <t>MI</t>
  </si>
  <si>
    <t>Lombardia</t>
  </si>
  <si>
    <t>21</t>
  </si>
  <si>
    <t>ARCA.2018.0006285</t>
  </si>
  <si>
    <t>Importo totale (q per durata)</t>
  </si>
  <si>
    <t>64938395-1409-4049-b9ad-49efbe4f521a</t>
  </si>
  <si>
    <t>MIMPARA*28CPR RIV 30MG                   036598023 H05BX01 cinacalcet cloridrato CPR  30MG                   Confezione 41760</t>
  </si>
  <si>
    <t>Pag. 2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</si>
  <si>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RICH. MIMPARA*28CPR RIV 30MG RICH. CONF. 41760</t>
  </si>
  <si>
    <t>SITO ENTE</t>
  </si>
  <si>
    <t>UMBRIA SALUTE E SERVIZI S.C.A.R.L.</t>
  </si>
  <si>
    <t>PG</t>
  </si>
  <si>
    <t>Umbria</t>
  </si>
  <si>
    <t>893A</t>
  </si>
  <si>
    <t>Det. Amm.re Unico</t>
  </si>
  <si>
    <t>4aa11bde-89d5-42de-a468-9d38e598d419</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</si>
  <si>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7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25 CT: Per garantire la continuità terapeutica dei pazienti già in trattamento con determinati farmaci , o
per indicazioni non previste per il prodotto aggiudicato, o per eventuale intolleranza o altro, le
Aziende si riservano la facoltà di attingere alla graduatoria alle condizioni ed ai prezzi risultanti
dall’offerta di gara (se ritenuti congrui dalla stazione appaltante), anche nel caso in cui non
risultino oggetto di aggiudicazione per il lotto di riferimento.</t>
  </si>
  <si>
    <t>COMPRENSORIO SANITARIO DI  BOLZANO</t>
  </si>
  <si>
    <t>BZ</t>
  </si>
  <si>
    <t>Trentino Alto Adige</t>
  </si>
  <si>
    <t>1</t>
  </si>
  <si>
    <t>513</t>
  </si>
  <si>
    <t>Locale</t>
  </si>
  <si>
    <t>Lotto unico (q per durata)</t>
  </si>
  <si>
    <t>3b0beadb-407a-45fb-aa0a-ec77eb571bde</t>
  </si>
  <si>
    <t>LETTERA DI INVITO</t>
  </si>
  <si>
    <t>PROCEDURA APERTA</t>
  </si>
  <si>
    <t>1255</t>
  </si>
  <si>
    <t>456</t>
  </si>
  <si>
    <t>e33f84ae-22b0-482c-9c26-21ed76ad9098</t>
  </si>
  <si>
    <t>H05BX01 H05BX01 cinacalcet cloridrato COMPRESSE RIVESTITE 30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</si>
  <si>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</si>
  <si>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22</t>
  </si>
  <si>
    <t>14</t>
  </si>
  <si>
    <t>ffe4628e-a35f-4bc1-92b7-ff2bc24be2c1</t>
  </si>
  <si>
    <t>H05BX01 CINACALCET CLORIDRATO CPR 30MG Confezione</t>
  </si>
  <si>
    <t>Art. 1 CT: Si precisa che le quantità sopra richiamate non corrispondono al fabbisogno totale degli Enti Sanitari, ciò
anche al fine di garantire le esigenze di continuità terapeutica e di libertà prescrittiva del medico. Le relative
necessità di approvvigionamento degli Enti Sanitari derivanti dai principi richiamati ed inerenti prodotti non
aggiudicati dalla presente procedura saranno attivate tramite distinte, eventualmente autonome, procedure
di acquisto, secondo gli indirizzi espressi dalla Direzione Generale Welfare di Regione Lombardia.</t>
  </si>
  <si>
    <t>RICH. AIC 036598023 - RICH. Q. A CONFEZIONE 38448</t>
  </si>
  <si>
    <t>REGIONE CALABRIA - Autorità Regionale Stazione Unica Appaltante (SUA)</t>
  </si>
  <si>
    <t>CZ</t>
  </si>
  <si>
    <t>Calabria</t>
  </si>
  <si>
    <t>301</t>
  </si>
  <si>
    <t>G13051</t>
  </si>
  <si>
    <t>bba2d7de-0319-4105-9b6e-b847506747be</t>
  </si>
  <si>
    <t>REGIONE CALABRIA</t>
  </si>
  <si>
    <t>lettera di invito</t>
  </si>
  <si>
    <t>INTERCENT-ER</t>
  </si>
  <si>
    <t>BO</t>
  </si>
  <si>
    <t>Emilia Romagna</t>
  </si>
  <si>
    <t>1720</t>
  </si>
  <si>
    <t>352</t>
  </si>
  <si>
    <t>e5fed4cf-784c-49c3-992b-d5b9955a155e</t>
  </si>
  <si>
    <t>H05BX01 CINACALCET CLORIDRATO COMPRESSE RIVESTITE  30 mg  - AIC 036598023 MIMPARA 28 COMPRESSE RIV 30 MG</t>
  </si>
  <si>
    <t>Ditta: Lotto 17 AMGEN s.r.l. Rich. ORALE    - AIC 036598023 MIMPARA 28 COMPRESSE RIV 30 MG   - CIG UNICO PER LOTTO</t>
  </si>
  <si>
    <t>LETTERA INVITO</t>
  </si>
  <si>
    <t>S.U.A.A. Stazione Unica Appaltante Abruzzo</t>
  </si>
  <si>
    <t>AQ</t>
  </si>
  <si>
    <t>Abruzzo</t>
  </si>
  <si>
    <t>771A</t>
  </si>
  <si>
    <t>SA/11</t>
  </si>
  <si>
    <t>9601cd02-2680-4509-924a-003ad58f2f1b</t>
  </si>
  <si>
    <t>Pag. 4 CT: In casi specifici, al fine di garantire la continuità terapeutica per ragioni di ordine clinico, tecnico
o scientifico ed in casi circostanziati di espressa non sostituibilità dichiarata dal medico
prescrittore, oltre che per il rispetto dei piani terapeutici dei pazienti già in trattamento, qualora
il farmaco prescritto sia prodotto da un fornitore diverso da quello risultato aggiudicatario,
ciascuna ASL Contraente, nei limite delle soglie individuate dal DPCM 24 dicembre 2015, o il
Soggetto Aggregatore potranno procedere alla contrattualizzazione dello specifico prodotto.</t>
  </si>
  <si>
    <t>Società di Committenza Regione Piemonte SpA - SCR Piemonte SpA</t>
  </si>
  <si>
    <t>TO</t>
  </si>
  <si>
    <t>Piemonte</t>
  </si>
  <si>
    <t>440</t>
  </si>
  <si>
    <t>154</t>
  </si>
  <si>
    <t>Multi regione</t>
  </si>
  <si>
    <t>e50f5539-dd09-4e8f-b011-6926124098cf</t>
  </si>
  <si>
    <t>H05BX01 CINACALCET COMPRESSA/CAPSULA/CONFETTO/COMPRESSA MOLLE/PASTIGLIA 30 mg</t>
  </si>
  <si>
    <t>A.LI.SA. AZIENDA LIGURE SANITARIA DELLA REGIONE LIGURIA</t>
  </si>
  <si>
    <t>GE</t>
  </si>
  <si>
    <t>Liguria</t>
  </si>
  <si>
    <t>681A</t>
  </si>
  <si>
    <t>247</t>
  </si>
  <si>
    <t>Regionale/Locale</t>
  </si>
  <si>
    <t>3483af20-d25f-4b09-ac15-fe14541805c2</t>
  </si>
  <si>
    <t>Det.332 del 24/7/2020: adeguato/migliorato prezzo a seguito di immissione in commercio di farmaci generici/equivalenti.</t>
  </si>
  <si>
    <t>ARCS AZIENDA REGIONALE DI COORDINAMENTO PER LA SALUTE</t>
  </si>
  <si>
    <t>EG S.p.A.,Amgen S.r.l.,Dr Reddys S.r.l.,Sandoz S.p.A.</t>
  </si>
  <si>
    <t>539</t>
  </si>
  <si>
    <t>CINACALCET EG*30MG 28CPR</t>
  </si>
  <si>
    <t>EG S.p.A.</t>
  </si>
  <si>
    <t>Dr Reddys S.r.l.</t>
  </si>
  <si>
    <t>CINACALCET 30 mg cpr riv film, 28 cpr</t>
  </si>
  <si>
    <t>916fef50-38c2-4181-b034-37620c563c20</t>
  </si>
  <si>
    <t>art. 1.1 CT: Sarà garantita la continuità terapeutica/garanzia di non sostituibilità del prodotto per tutti quei principi
attivi che sono stati individuati dall’AIFA.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</si>
  <si>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046284016</t>
  </si>
  <si>
    <t>Sandoz S.p.A.</t>
  </si>
  <si>
    <t xml:space="preserve">CINACALCET SAN*28CPR RIV 30MG           
</t>
  </si>
  <si>
    <t>501</t>
  </si>
  <si>
    <t>EG S.p.A.,</t>
  </si>
  <si>
    <t>263</t>
  </si>
  <si>
    <t>93e76199-d6f3-4162-ac3d-7953cf7d0ff2</t>
  </si>
  <si>
    <t>H05BX01 Cinacalcet cloridrato os 30 mg cpr</t>
  </si>
  <si>
    <t>Rich. tutti i dosaggi  CIG E CAUZIONE UNICI PER LOTTO</t>
  </si>
  <si>
    <t>ESTAR - Ente di Supporto Tecnico Amministrativo Regionale</t>
  </si>
  <si>
    <t>3492</t>
  </si>
  <si>
    <t>Aristo Pharma Italy S.r.l.,Dr Reddys S.r.l.,EG S.p.A.,Sandoz S.p.A.</t>
  </si>
  <si>
    <t>846</t>
  </si>
  <si>
    <t>CINACALCET AIT*30MG 28 CPR</t>
  </si>
  <si>
    <t>Aristo Pharma Italy S.r.l.</t>
  </si>
  <si>
    <t>61f449f7-f5f2-4717-904b-e3f1be5a25d4</t>
  </si>
  <si>
    <t>H05BX01 CINACALCET CLORIDRATO COMPRESSE RIVESTITE 30MG</t>
  </si>
  <si>
    <t>True</t>
  </si>
  <si>
    <t>047326018</t>
  </si>
  <si>
    <t>REGIONE LAZIO</t>
  </si>
  <si>
    <t>RM</t>
  </si>
  <si>
    <t>Lazio</t>
  </si>
  <si>
    <t>2301</t>
  </si>
  <si>
    <t>EG S.p.A.,Amgen S.r.l.,Dr Reddys S.r.l.</t>
  </si>
  <si>
    <t>G08665</t>
  </si>
  <si>
    <t>727656ab-6921-4861-894d-31371a2e5dbc</t>
  </si>
  <si>
    <t>H05BX01 CINACALCET CLORIDRATO COMPRESSE 30 MG ORALE</t>
  </si>
  <si>
    <t>Dr Reddys S.r.l.,Amgen S.r.l.</t>
  </si>
  <si>
    <t>269</t>
  </si>
  <si>
    <t>460bd799-3e56-40d2-b6f7-c85c91ab1fe0</t>
  </si>
  <si>
    <t>H05BX01 CINACALCET COMPRESSA/CAPSULA/CONFETTO/COMPRESSA MOLLE/PASTIGLIA 30 mg UP</t>
  </si>
  <si>
    <t>047567021</t>
  </si>
  <si>
    <t>3311</t>
  </si>
  <si>
    <t>EG S.p.A.,Tillomed Italia Srl,Accord Healthcare Italia S.r.l.,Amgen S.r.l.,Dr Reddys S.r.l.,Sandoz S.p.A.</t>
  </si>
  <si>
    <t>569</t>
  </si>
  <si>
    <t>Tillomed Italia Srl</t>
  </si>
  <si>
    <t>CINACALCET TLL*30MG 28CPR</t>
  </si>
  <si>
    <t>7b73d916-1956-4d29-a7b6-12c9286b330e</t>
  </si>
  <si>
    <t>H05BX01 CINACALCET ORALE COMPRESSE 30  mg   COMPRESSA</t>
  </si>
  <si>
    <t>CIG UNICO PER LOTTO -</t>
  </si>
  <si>
    <t>Accord Healthcare Italia S.r.l.</t>
  </si>
  <si>
    <t>CINACALCET ACCORD 30 MG 28 COMPRESSE RIVESTITE CON FILM</t>
  </si>
  <si>
    <t>Accordo Quadro</t>
  </si>
  <si>
    <t>134a</t>
  </si>
  <si>
    <t>487</t>
  </si>
  <si>
    <t>f6625151-4435-4a0b-9b77-c23321f04cc9</t>
  </si>
  <si>
    <t>art. 1 REL.: I farmaci di classe A/PHT in DPC sono forniti su prescrizione specialistica con piano terapeutico, ad eccezione di alcuni farmaci tra cui le eparine a basso peso molecolare (ATC B01AB antitrombotici). In presenza di un piano terapeutico, tra quelli previsti dalla normativa vigente nazionale o regionale, il Medico di Medicina Generale (MMG) e/o il Pediatra di Libera Scelta (PLS) ha facoltà di seguire il paziente nella continuazione della terapia, compilando le successive prescrizioni.</t>
  </si>
  <si>
    <t>Confezione: cinacalcet cloridrato OS cpr cps conf 60MG  (35)</t>
  </si>
  <si>
    <t>MIMPARA*60MG 28 CPR</t>
  </si>
  <si>
    <t>5b7ae499-1829-488f-8ae9-3e73be4a3b81</t>
  </si>
  <si>
    <t>036598050</t>
  </si>
  <si>
    <t>21871-49-235</t>
  </si>
  <si>
    <t>A.O. OSPEDALI RIUNITI DI FOGGIA</t>
  </si>
  <si>
    <t>FG</t>
  </si>
  <si>
    <t>Puglia</t>
  </si>
  <si>
    <t>192A</t>
  </si>
  <si>
    <t>2132</t>
  </si>
  <si>
    <t>Unione acquisto</t>
  </si>
  <si>
    <t>8e3986da-ea1e-4e5a-93bb-47bc71c4a818</t>
  </si>
  <si>
    <t>H05BX01 CINACALCET CLORIDRATO COMPRESSE 60 MG COMPRESSA</t>
  </si>
  <si>
    <t>Art. 6 CT: Per il rispetto dei piani terapeutici e della continuità terapeutica dei pazienti già in trattamento con specifici farmaci, questi ultimi prodotti potranno essere acquisiti dalla Azienda ai prezzi proposti in gara anche nel caso che tali farmaci non risultino oggetto di aggiudicazione della fornitura per l’ articolo di riferimento. I prodotti risultati al primo posto nella graduatoria saranno comunque aggiudicati ed utilizzati, salvo motivate ragioni di ordine clinico/tecnico/scientifico, per i pazienti che iniziano la terapia nel periodo di validità contrattuale.</t>
  </si>
  <si>
    <t xml:space="preserve"> CPR</t>
  </si>
  <si>
    <t>586</t>
  </si>
  <si>
    <t>32</t>
  </si>
  <si>
    <t>51eb9686-2d18-4724-b3b5-dbff6b1d99f0</t>
  </si>
  <si>
    <t>H05BX01 CINACALCET OS SOLIDO 60 mg</t>
  </si>
  <si>
    <t>612b</t>
  </si>
  <si>
    <t>37f76691-89c8-4ada-9b1c-72b26c83010f</t>
  </si>
  <si>
    <t>H05BX01 CINACALCET CLORIDRATO COMPRESSE RIVESTITE           OS SOLIDO COMPRESSE RIVESTITE 60MG</t>
  </si>
  <si>
    <t>705B</t>
  </si>
  <si>
    <t>33b23b94-6ead-49cb-bc28-7b4dd00b6e3c</t>
  </si>
  <si>
    <t xml:space="preserve"> RICH CPRCIG E CAUZIONE UNICI PER LOTTO</t>
  </si>
  <si>
    <t>915A</t>
  </si>
  <si>
    <t>a681d238-fea8-423d-93d9-aaa7e8b256c3</t>
  </si>
  <si>
    <t>758B</t>
  </si>
  <si>
    <t>f1f0f7c2-07a7-4bee-852f-36554f22a889</t>
  </si>
  <si>
    <t>H05BX01 CINACALCET CLORIDRATO COMPRESSE RIVESTITE ORALE 60 mg COMPRESSA  - CIG E CAUZIONE UNICI PER LOTTO</t>
  </si>
  <si>
    <t>155ec4f5-1a19-46db-b005-5e1785702777</t>
  </si>
  <si>
    <t>MIMPARA*28CPR RIV 60MG                   036598050 H05BX01 cinacalcet cloridrato CPR  60MG                   Confezione 6304</t>
  </si>
  <si>
    <t>RICH. MIMPARA*28CPR RIV 60MG                   RICH. CONF. 6304</t>
  </si>
  <si>
    <t>893B</t>
  </si>
  <si>
    <t>e25bd10a-e664-49c8-a920-d2acf65f427b</t>
  </si>
  <si>
    <t>7c1c2ffe-8a02-45a4-9787-2e7018e7aeb8</t>
  </si>
  <si>
    <t>1256</t>
  </si>
  <si>
    <t>a2734062-8c71-4670-86f6-c712579024b6</t>
  </si>
  <si>
    <t>H05BX01 H05BX01 cinacalcet cloridrato COMPRESSE RIVESTITE 60 MG CPR/CPS</t>
  </si>
  <si>
    <t>23</t>
  </si>
  <si>
    <t>10b7fa34-f851-4604-a2ce-eaf21b4a1b42</t>
  </si>
  <si>
    <t>H05BX01 CINACALCET CLORIDRATO CPR 60MG Confezione</t>
  </si>
  <si>
    <t>RICH. AIC 036598050 - RICH. Q. A CONFEZIONE 5016</t>
  </si>
  <si>
    <t>302</t>
  </si>
  <si>
    <t>1261a5fd-f633-4400-b1f4-5d2f9d1af4a8</t>
  </si>
  <si>
    <t>1721</t>
  </si>
  <si>
    <t>988e387e-d93a-4561-ba6b-6671634f60bd</t>
  </si>
  <si>
    <t>H05BX01 CINACALCET CLORIDRATO COMPRESSE RIVESTITE  60 mg  - AIC 036598050 MIMPARA 28 COMPRESSE RIV 60 MG AMGEN SPA</t>
  </si>
  <si>
    <t>Ditta: Lotto 17 AMGEN s.r.l. Rich. ORALE    - AIC 036598050 MIMPARA 28 COMPRESSE RIV 60 MG AMGEN SPA  - CIG UNICO PER LOTTO</t>
  </si>
  <si>
    <t>772A</t>
  </si>
  <si>
    <t>00e0d14e-b773-41cd-9534-6119ba973600</t>
  </si>
  <si>
    <t>441</t>
  </si>
  <si>
    <t>3bca0198-e781-40b8-9709-88b798262511</t>
  </si>
  <si>
    <t>H05BX01 CINACALCET COMPRESSA/CAPSULA/CONFETTO/COMPRESSA MOLLE/PASTIGLIA 60 mg</t>
  </si>
  <si>
    <t>682A</t>
  </si>
  <si>
    <t>62114176-fbd0-4dd8-8fcb-84e627c892fb</t>
  </si>
  <si>
    <t>CINACALCET EG*60MG 28CPR</t>
  </si>
  <si>
    <t xml:space="preserve">CINACALCET SAN*28CPR RIV 60MG                    
</t>
  </si>
  <si>
    <t>fcea372f-e84a-407e-9724-3a9b5a5b1833</t>
  </si>
  <si>
    <t>046284055</t>
  </si>
  <si>
    <t xml:space="preserve">CINACALCET 60 mg cpr riv film, 28 cpr
</t>
  </si>
  <si>
    <t>502</t>
  </si>
  <si>
    <t>e200a3ff-4da1-4a55-8005-f55da9769c2c</t>
  </si>
  <si>
    <t>H05BX01 Cinacalcet cloridrato os 60 mg cpr</t>
  </si>
  <si>
    <t>3493</t>
  </si>
  <si>
    <t>EG S.p.A.,Aristo Pharma Italy S.r.l.,Dr Reddys S.r.l.,Sandoz S.p.A.</t>
  </si>
  <si>
    <t>CINACALCET AIT*60MG 28 CPR</t>
  </si>
  <si>
    <t>3f260c9d-01fe-4ca3-8a9c-2e2b1e1cb086</t>
  </si>
  <si>
    <t>H05BX01 CINACALCET CLORIDRATO COMPRESSE RIVESTITE 60MG</t>
  </si>
  <si>
    <t>2311</t>
  </si>
  <si>
    <t>f1af2200-242a-4000-b933-45d85cb14718</t>
  </si>
  <si>
    <t>H05BX01 CINACALCET CLORIDRATO COMPRESSE 60 MG ORALE</t>
  </si>
  <si>
    <t>28de05e3-d9a1-4636-ac65-9330aa83a653</t>
  </si>
  <si>
    <t>H05BX01 CINACALCET COMPRESSA/CAPSULA/CONFETTO/COMPRESSA MOLLE/PASTIGLIA 60 mg UP</t>
  </si>
  <si>
    <t>047567058</t>
  </si>
  <si>
    <t>STAZIONE UNICA APPALTANTE DELLA REGIONE BASILICATA (SUA-RB)</t>
  </si>
  <si>
    <t>PZ</t>
  </si>
  <si>
    <t>Basilicata</t>
  </si>
  <si>
    <t>438A</t>
  </si>
  <si>
    <t>20AB.2020/D.00168</t>
  </si>
  <si>
    <t>344dde94-d597-410c-9f82-ff1825285733</t>
  </si>
  <si>
    <t>H05BX01 CINACALCET CLORIDRATO COMPRESSE 60 MG COMPRESSA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</si>
  <si>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</si>
  <si>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REGIONE SARDEGNA</t>
  </si>
  <si>
    <t>CA</t>
  </si>
  <si>
    <t>Sardegna</t>
  </si>
  <si>
    <t>423A</t>
  </si>
  <si>
    <t>EG S.p.A.,Amgen S.r.l.</t>
  </si>
  <si>
    <t>8294</t>
  </si>
  <si>
    <t xml:space="preserve">Offerte non pubblicate ai sensi dell'art. 98 co. 5 DLGS 50/2016 - aggiudicato in base agli ultimi prezzi </t>
  </si>
  <si>
    <t>d858510a-6f3e-4241-962f-2c904c8929ec</t>
  </si>
  <si>
    <t>3312</t>
  </si>
  <si>
    <t>EG S.p.A.,Accord Healthcare Italia S.r.l.,Amgen S.r.l.,Dr Reddys S.r.l.,Sandoz S.p.A.,Tillomed Italia Srl</t>
  </si>
  <si>
    <t>851e8769-e0f2-407d-b668-bd63ab907e2b</t>
  </si>
  <si>
    <t>H05BX01 CINACALCET ORALE COMPRESSE 60 mg   COMPRESSA</t>
  </si>
  <si>
    <t>CINACALCET TLL*60MG 28CPR</t>
  </si>
  <si>
    <t>CINACALCET ACCORD 60 MG 28 COMPRESSE RIVESTITE CON FILM</t>
  </si>
  <si>
    <t>135a</t>
  </si>
  <si>
    <t>28261ee7-a98f-479a-a001-a722608c2373</t>
  </si>
  <si>
    <t>Confezione: cinacalcet cloridrato OS cpr cps conf 90MG  (35)</t>
  </si>
  <si>
    <t>MIMPARA*90MG 28 CPR</t>
  </si>
  <si>
    <t>301fbd95-3026-43a4-909c-6e677c32259d</t>
  </si>
  <si>
    <t>036598098</t>
  </si>
  <si>
    <t>21871-49-461</t>
  </si>
  <si>
    <t>193A</t>
  </si>
  <si>
    <t>cc1ab824-362f-47d0-a50a-228406543d25</t>
  </si>
  <si>
    <t>H05BX01 CINACALCET CLORIDRATO COMPRESSE 90 MG COMPRESSA</t>
  </si>
  <si>
    <t>612c</t>
  </si>
  <si>
    <t>f21070b8-c923-4004-aed8-93cfe7b4be0d</t>
  </si>
  <si>
    <t>H05BX01 CINACALCET CLORIDRATO COMPRESSE RIVESTITE           OS SOLIDO COMPRESSE RIVESTITE 90MG</t>
  </si>
  <si>
    <t>705C</t>
  </si>
  <si>
    <t>7e5487ec-6787-4ce1-8f22-0ef6dfdad1ed</t>
  </si>
  <si>
    <t>281</t>
  </si>
  <si>
    <t>468ec5cb-69b9-44c5-8fc5-412386a50fba</t>
  </si>
  <si>
    <t>H05BX01 CINACALCET   OS SOLIDO 90  mg</t>
  </si>
  <si>
    <t>916A</t>
  </si>
  <si>
    <t>4b2e0f8b-4268-4425-a102-e0c681fd830f</t>
  </si>
  <si>
    <t>758C</t>
  </si>
  <si>
    <t>a939ce44-6bc2-4701-8dc0-d394ce5bf370</t>
  </si>
  <si>
    <t>H05BX01 CINACALCET CLORIDRATO COMPRESSE RIVESTITE ORALE 90 mg COMPRESSA  - CIG E CAUZIONE UNICI PER LOTTO</t>
  </si>
  <si>
    <t>3ac00358-182e-4786-a6f7-efedfd2e28a9</t>
  </si>
  <si>
    <t>MIMPARA*28CPR RIV 90MG                   036598098 H05BX01 cinacalcet cloridrato CPR 90MG                   Confezione 1440</t>
  </si>
  <si>
    <t>RICH. MIMPARA*28CPR RIV 90MG                   RICH. CONF. 1440</t>
  </si>
  <si>
    <t>893C</t>
  </si>
  <si>
    <t>1db4354a-6180-475a-bc7e-08bdaa569b12</t>
  </si>
  <si>
    <t>b45a7927-a95f-4166-9501-6eec1d796c2c</t>
  </si>
  <si>
    <t>1257</t>
  </si>
  <si>
    <t>b01a5721-de80-4e8b-842b-89656fdfbc72</t>
  </si>
  <si>
    <t>H05BX01 H05BX01 cinacalcet cloridrato COMPRESSE RIVESTITE 90 MG CPR/CPS</t>
  </si>
  <si>
    <t>24</t>
  </si>
  <si>
    <t>8b52ab33-97e7-4062-802d-f014203232fb</t>
  </si>
  <si>
    <t>H05BX01 CINACALCET CLORIDRATO CPR 90MG Confezione</t>
  </si>
  <si>
    <t>RICH. AIC 036598098 - RICH. Q. A CONFEZIONE 1248</t>
  </si>
  <si>
    <t>303</t>
  </si>
  <si>
    <t>d796bd4c-7720-4417-8313-72401d7c9251</t>
  </si>
  <si>
    <t>1722</t>
  </si>
  <si>
    <t>c88eef6a-ff1a-435a-b712-ce081370ac9c</t>
  </si>
  <si>
    <t>H05BX01 CINACALCET CLORIDRATO COMPRESSE RIVESTITE  90 mg  - AIC 036598098 MIMPARA 28 COMPRESSE RIV 90 MG AMGEN SPA</t>
  </si>
  <si>
    <t>Ditta: Lotto 17 AMGEN s.r.l. Rich. ORALE    - AIC 036598098 MIMPARA 28 COMPRESSE RIV 90 MG AMGEN SPA  - CIG UNICO PER LOTTO</t>
  </si>
  <si>
    <t>773A</t>
  </si>
  <si>
    <t>3aef8208-a9d5-4ac1-bce1-850535c05e87</t>
  </si>
  <si>
    <t>442</t>
  </si>
  <si>
    <t>2ac40e84-9435-45a6-91ec-33d4b4986c85</t>
  </si>
  <si>
    <t>H05BX01 CINACALCET COMPRESSA/CAPSULA/CONFETTO/COMPRESSA MOLLE/PASTIGLIA 90 mg</t>
  </si>
  <si>
    <t>683A</t>
  </si>
  <si>
    <t>08bfa87c-4af8-44b7-8f95-dea4342d8122</t>
  </si>
  <si>
    <t>CINACALCET EG*90MG 28CPR</t>
  </si>
  <si>
    <t xml:space="preserve">CINACALCET 90 mg cpr riv film, 28 cpr
</t>
  </si>
  <si>
    <t>9f4a8345-58b6-4690-9b98-7701ae45504a</t>
  </si>
  <si>
    <t>046284081</t>
  </si>
  <si>
    <t xml:space="preserve">CINACALCET SAN*28CPR RIV 90MG                  
</t>
  </si>
  <si>
    <t>503</t>
  </si>
  <si>
    <t>3cbef024-4130-4fa0-951c-555f07e669c9</t>
  </si>
  <si>
    <t>H05BX01 Cinacalcet cloridrato os 90 mg cpr</t>
  </si>
  <si>
    <t>3494</t>
  </si>
  <si>
    <t>CINACALCET AIT*90MG 28 CPR</t>
  </si>
  <si>
    <t>946cd126-2419-431d-acee-46d74fa9df77</t>
  </si>
  <si>
    <t>H05BX01 CINACALCET CLORIDRATO COMPRESSE RIVESTITE 90MG</t>
  </si>
  <si>
    <t>2321</t>
  </si>
  <si>
    <t>2b133b12-200b-4234-bbc3-d7559070348b</t>
  </si>
  <si>
    <t>H05BX01 CINACALCET CLORIDRATO COMPRESSE 90 MG ORALE</t>
  </si>
  <si>
    <t>5d8218e8-a103-49d4-ad62-d69fb170d662</t>
  </si>
  <si>
    <t>H05BX01 CINACALCET COMPRESSA/CAPSULA/CONFETTO/COMPRESSA MOLLE/PASTIGLIA 90 mg UP</t>
  </si>
  <si>
    <t>047567084</t>
  </si>
  <si>
    <t>439A</t>
  </si>
  <si>
    <t>e415bc1c-ac30-46ad-a3f7-85fbf98c1c6a</t>
  </si>
  <si>
    <t>H05BX01 CINACALCET CLORIDRATO COMPRESSE 90 MG COMPRESSA ORALE</t>
  </si>
  <si>
    <t>423B</t>
  </si>
  <si>
    <t>6af288e9-2c3d-4db5-83fb-358fd581dbcc</t>
  </si>
  <si>
    <t>3313</t>
  </si>
  <si>
    <t>5516734a-d4fc-48a4-84fa-d647935f8e3a</t>
  </si>
  <si>
    <t>H05BX01 CINACALCET ORALE COMPRESSE 90 mg   COMPRESSA</t>
  </si>
  <si>
    <t>CINACALCET TLL*90MG 28CPR</t>
  </si>
  <si>
    <t>CINACALCET ACCORD 90 MG 28 COMPRESSE RIVESTITE CON FILM</t>
  </si>
  <si>
    <t>136a</t>
  </si>
  <si>
    <t>05fc0dce-1d7f-4768-bcdd-2609df0ae56b</t>
  </si>
  <si>
    <t>Confezione: cinacalcet OS cpr cps conf 30MG  (8)</t>
  </si>
  <si>
    <t>3537a</t>
  </si>
  <si>
    <t>Mylan Italia Srl,Amgen S.r.l.,Aristo Pharma Italy S.r.l.,EG S.p.A.</t>
  </si>
  <si>
    <t>1543</t>
  </si>
  <si>
    <t>Cinacalcet Mylan 30 mg 30 mg compressa rivestita con film” - 28 compresse in blister</t>
  </si>
  <si>
    <t>Mylan Italia Srl</t>
  </si>
  <si>
    <t>410fcd91-2c21-46b7-8ca6-899b7d684c6a</t>
  </si>
  <si>
    <t>H05BX01 CINACALCET CLORIDRATO  COMPRESSE RIVESTITE 30MG</t>
  </si>
  <si>
    <t>044554018</t>
  </si>
  <si>
    <t>21865-49-158</t>
  </si>
  <si>
    <t>Supera prezzo BA</t>
  </si>
  <si>
    <t>Aric Agenzia Regionale di Informatica e Committenza</t>
  </si>
  <si>
    <t>TE</t>
  </si>
  <si>
    <t>150A</t>
  </si>
  <si>
    <t>Mylan Italia Srl,Accord Healthcare Italia S.r.l.,Amgen S.r.l.,EG S.p.A.,Sandoz S.p.A.,Tillomed Italia Srl</t>
  </si>
  <si>
    <t>42</t>
  </si>
  <si>
    <t>Aggiudicatario per CT-LP-RS</t>
  </si>
  <si>
    <t>625d5e3c-257d-419a-836d-8f5df3b7ca2b</t>
  </si>
  <si>
    <t>Confezione: cinacalcet OS cpr cps conf 60MG  (9)</t>
  </si>
  <si>
    <t>3537b</t>
  </si>
  <si>
    <t>Cinacalcet Mylan 60 mg 60 mg compressa rivestita con film” - 28 compresse in blister</t>
  </si>
  <si>
    <t>e6bbc50e-eac7-464a-953a-e48be155095a</t>
  </si>
  <si>
    <t>H05BX01 CINACALCET CLORIDRATO  COMPRESSE RIVESTITE 60MG</t>
  </si>
  <si>
    <t>044554057</t>
  </si>
  <si>
    <t>21865-49-235</t>
  </si>
  <si>
    <t>151A</t>
  </si>
  <si>
    <t>Mylan Italia Srl,Accord Healthcare Italia S.r.l.,Amgen S.r.l.,Aurobindo (Italia) S.r.l.,EG S.p.A.,Sandoz S.p.A.,Tillomed Italia Srl</t>
  </si>
  <si>
    <t>2318c0fa-96cd-4b0c-bef1-c618d1254c6c</t>
  </si>
  <si>
    <t>Aurobindo (Italia) S.r.l.</t>
  </si>
  <si>
    <t>Cinacalcet Aurobindo 60 mg compresse rivestite con film, 28 cpr</t>
  </si>
  <si>
    <t>Confezione: cinacalcet OS cpr cps conf 90MG  (8)</t>
  </si>
  <si>
    <t>3537c</t>
  </si>
  <si>
    <t>Cinacalcet Mylan 90 mg 90 mg compressa rivestita con film” - 28 compresse in blister</t>
  </si>
  <si>
    <t>debdf382-1477-4157-975f-431be41266da</t>
  </si>
  <si>
    <t>H05BX01 CINACALCET CLORIDRATO  COMPRESSE RIVESTITE 90MG</t>
  </si>
  <si>
    <t>044554083</t>
  </si>
  <si>
    <t>21865-49-461</t>
  </si>
  <si>
    <t>152A</t>
  </si>
  <si>
    <t>f63333cb-f54b-46f8-bb65-db8aee5ae5a4</t>
  </si>
  <si>
    <t>Product Name</t>
  </si>
  <si>
    <t>Form</t>
  </si>
  <si>
    <t>Tablets</t>
  </si>
  <si>
    <t>Cinacalcet 90mg</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</si>
  <si>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</si>
  <si>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</si>
  <si>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</si>
  <si>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</si>
  <si>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</si>
  <si>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</si>
  <si>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</si>
  <si>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</si>
  <si>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</si>
  <si>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</si>
  <si>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</si>
  <si>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</si>
  <si>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</si>
  <si>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</si>
  <si>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Data Excluded - Pre-Generic tender</t>
  </si>
  <si>
    <t>Row Labels</t>
  </si>
  <si>
    <t>Grand Total</t>
  </si>
  <si>
    <t>Sum of Annual Qty</t>
  </si>
  <si>
    <t>Sum of Loser prices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</si>
  <si>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</si>
  <si>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</si>
  <si>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</si>
  <si>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</si>
  <si>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</si>
  <si>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</si>
  <si>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</si>
  <si>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</si>
  <si>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</si>
  <si>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</si>
  <si>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</si>
  <si>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</si>
  <si>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</si>
  <si>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Innovator-Only Participant</t>
  </si>
  <si>
    <t>CINACALCET</t>
  </si>
  <si>
    <t>90MG</t>
  </si>
  <si>
    <t>AMGEN</t>
  </si>
  <si>
    <t>INNOVATIVE BRANDED PRODUCTS</t>
  </si>
  <si>
    <t>2007-07-01</t>
  </si>
  <si>
    <t>DOC GENERICI</t>
  </si>
  <si>
    <t>UNBRANDED PRODUCTS</t>
  </si>
  <si>
    <t>2020-05-01</t>
  </si>
  <si>
    <t>DR REDDYS LAB</t>
  </si>
  <si>
    <t>EMCURE</t>
  </si>
  <si>
    <t>2020-10-01</t>
  </si>
  <si>
    <t>NOVARTIS</t>
  </si>
  <si>
    <t>2020-08-01</t>
  </si>
  <si>
    <t>STADA</t>
  </si>
  <si>
    <t>VIATRIS</t>
  </si>
  <si>
    <t>2020-12-01</t>
  </si>
  <si>
    <t>90MG Total</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</si>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</sst>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dd/mm/yyyy"/>
    <numFmt numFmtId="165" formatCode="###,###,###"/>
    <numFmt numFmtId="166" formatCode="#,##0.00000"/>
    <numFmt numFmtId="167" formatCode="#,##0.00#####"/>
    <numFmt numFmtId="168" formatCode="[$-409]d\-mmm\-yy;@"/>
    <numFmt numFmtId="169" formatCode="_(* #,##0.0_);_(* \(#,##0.0\);_(* &quot;-&quot;??_);_(@_)"/>
    <numFmt numFmtId="170" formatCode="_(* #,##0_);_(* \(#,##0\);_(* &quot;-&quot;??_);_(@_)"/>
  </numFmts>
  <fonts count="7" x14ac:knownFonts="1">
    <font>
      <sz val="11"/>
      <color theme="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7" tint="0.39997558519241921"/>
        <bgColor theme="4" tint="0.79998168889431442"/>
      </patternFill>
    </fill>
    <fill>
      <patternFill patternType="solid">
        <fgColor rgb="FF0070C0"/>
        <bgColor theme="4" tint="0.79998168889431442"/>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63">
    <xf numFmtId="0" fontId="0" fillId="0" borderId="0" xfId="0"/>
    <xf numFmtId="0" fontId="0" fillId="0" borderId="1" xfId="0" applyBorder="1"/>
    <xf numFmtId="164" fontId="0" fillId="0" borderId="1" xfId="0" applyNumberFormat="1" applyBorder="1"/>
    <xf numFmtId="1" fontId="0" fillId="0" borderId="1" xfId="0" applyNumberFormat="1" applyBorder="1"/>
    <xf numFmtId="165" fontId="0" fillId="0" borderId="1" xfId="0" applyNumberFormat="1" applyBorder="1"/>
    <xf numFmtId="166" fontId="0" fillId="0" borderId="1" xfId="0" applyNumberFormat="1" applyBorder="1"/>
    <xf numFmtId="4" fontId="0" fillId="0" borderId="1" xfId="0" applyNumberFormat="1" applyBorder="1"/>
    <xf numFmtId="167" fontId="0" fillId="0" borderId="1" xfId="0" applyNumberFormat="1" applyBorder="1"/>
    <xf numFmtId="0" fontId="1" fillId="0" borderId="1" xfId="0" applyFont="1" applyBorder="1"/>
    <xf numFmtId="0" fontId="4" fillId="2" borderId="2" xfId="0" applyFont="1" applyFill="1" applyBorder="1" applyAlignment="1">
      <alignment vertical="center"/>
    </xf>
    <xf numFmtId="0" fontId="4" fillId="2" borderId="2" xfId="0" applyFont="1" applyFill="1" applyBorder="1" applyAlignment="1">
      <alignment horizontal="center" vertical="center"/>
    </xf>
    <xf numFmtId="0" fontId="0" fillId="3" borderId="2" xfId="0" applyFill="1" applyBorder="1"/>
    <xf numFmtId="0" fontId="4" fillId="2" borderId="2" xfId="0" applyFont="1" applyFill="1" applyBorder="1" applyAlignment="1">
      <alignment vertical="center" wrapText="1"/>
    </xf>
    <xf numFmtId="1" fontId="0" fillId="3" borderId="1" xfId="0" applyNumberFormat="1" applyFill="1" applyBorder="1"/>
    <xf numFmtId="0" fontId="0" fillId="3" borderId="1" xfId="0" applyFill="1" applyBorder="1"/>
    <xf numFmtId="165" fontId="0" fillId="3" borderId="1" xfId="0" applyNumberFormat="1" applyFill="1" applyBorder="1"/>
    <xf numFmtId="166" fontId="0" fillId="3" borderId="1" xfId="0" applyNumberFormat="1" applyFill="1" applyBorder="1"/>
    <xf numFmtId="0" fontId="1" fillId="3" borderId="1" xfId="0" applyFont="1" applyFill="1" applyBorder="1"/>
    <xf numFmtId="0" fontId="0" fillId="4" borderId="2" xfId="0" applyFill="1" applyBorder="1"/>
    <xf numFmtId="1" fontId="0" fillId="4" borderId="1" xfId="0" applyNumberFormat="1" applyFill="1" applyBorder="1"/>
    <xf numFmtId="0" fontId="0" fillId="4" borderId="1" xfId="0" applyFill="1" applyBorder="1"/>
    <xf numFmtId="165" fontId="0" fillId="4" borderId="1" xfId="0" applyNumberFormat="1" applyFill="1" applyBorder="1"/>
    <xf numFmtId="166" fontId="0" fillId="4" borderId="1" xfId="0" applyNumberFormat="1" applyFill="1" applyBorder="1"/>
    <xf numFmtId="0" fontId="1" fillId="4" borderId="1" xfId="0" applyFont="1" applyFill="1" applyBorder="1"/>
    <xf numFmtId="168" fontId="0" fillId="3" borderId="1" xfId="0" applyNumberFormat="1" applyFill="1" applyBorder="1"/>
    <xf numFmtId="168" fontId="0" fillId="4" borderId="1" xfId="0" applyNumberFormat="1" applyFill="1" applyBorder="1"/>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168" fontId="0" fillId="0" borderId="0" xfId="0" applyNumberFormat="1"/>
    <xf numFmtId="0" fontId="0" fillId="0" borderId="0" xfId="0" pivotButton="1" applyAlignment="1">
      <alignment vertical="center"/>
    </xf>
    <xf numFmtId="0" fontId="0" fillId="0" borderId="0" xfId="0" pivotButton="1" applyAlignment="1">
      <alignment vertical="center" wrapText="1"/>
    </xf>
    <xf numFmtId="0" fontId="0" fillId="0" borderId="0" xfId="0" applyAlignment="1">
      <alignment vertical="center" wrapText="1"/>
    </xf>
    <xf numFmtId="169" fontId="0" fillId="0" borderId="0" xfId="0" applyNumberFormat="1"/>
    <xf numFmtId="0" fontId="4" fillId="4" borderId="2" xfId="0" applyFont="1" applyFill="1" applyBorder="1" applyAlignment="1">
      <alignment horizontal="center" vertical="center"/>
    </xf>
    <xf numFmtId="0" fontId="4" fillId="4" borderId="2" xfId="0" applyFont="1" applyFill="1" applyBorder="1" applyAlignment="1">
      <alignment horizontal="center" vertical="center" wrapText="1"/>
    </xf>
    <xf numFmtId="0" fontId="4" fillId="4" borderId="2" xfId="0" applyFont="1" applyFill="1" applyBorder="1" applyAlignment="1">
      <alignment vertical="center" wrapText="1"/>
    </xf>
    <xf numFmtId="0" fontId="4" fillId="4" borderId="2" xfId="0" applyFont="1" applyFill="1" applyBorder="1" applyAlignment="1">
      <alignment horizontal="left" vertical="center" wrapText="1"/>
    </xf>
    <xf numFmtId="0" fontId="4" fillId="5" borderId="2" xfId="0" applyFont="1" applyFill="1" applyBorder="1" applyAlignment="1">
      <alignment vertical="center"/>
    </xf>
    <xf numFmtId="0" fontId="4" fillId="5" borderId="2" xfId="0" applyFont="1" applyFill="1" applyBorder="1" applyAlignment="1">
      <alignment vertical="center" wrapText="1"/>
    </xf>
    <xf numFmtId="0" fontId="4" fillId="6" borderId="2" xfId="0" applyFont="1" applyFill="1" applyBorder="1" applyAlignment="1">
      <alignment vertical="center" wrapText="1"/>
    </xf>
    <xf numFmtId="0" fontId="3" fillId="7" borderId="2" xfId="0" applyFont="1" applyFill="1" applyBorder="1" applyAlignment="1">
      <alignment vertical="center" wrapText="1"/>
    </xf>
    <xf numFmtId="0" fontId="0" fillId="0" borderId="2" xfId="0" applyFont="1" applyBorder="1"/>
    <xf numFmtId="1" fontId="0" fillId="0" borderId="2" xfId="0" applyNumberFormat="1" applyFont="1" applyBorder="1"/>
    <xf numFmtId="168" fontId="0" fillId="0" borderId="2" xfId="0" applyNumberFormat="1" applyFont="1" applyBorder="1"/>
    <xf numFmtId="170" fontId="0" fillId="0" borderId="2" xfId="1" applyNumberFormat="1" applyFont="1" applyBorder="1"/>
    <xf numFmtId="0" fontId="0" fillId="0" borderId="2" xfId="0" applyBorder="1"/>
    <xf numFmtId="169" fontId="0" fillId="0" borderId="2" xfId="0" applyNumberFormat="1" applyBorder="1"/>
    <xf numFmtId="169" fontId="0" fillId="0" borderId="2" xfId="1" applyNumberFormat="1" applyFont="1" applyBorder="1"/>
    <xf numFmtId="9" fontId="0" fillId="0" borderId="2" xfId="2" applyFont="1" applyBorder="1"/>
    <xf numFmtId="0" fontId="4" fillId="0" borderId="0" xfId="0" applyFont="1" applyAlignment="1">
      <alignment vertical="center"/>
    </xf>
    <xf numFmtId="0" fontId="0" fillId="0" borderId="0" xfId="0" applyAlignment="1">
      <alignment vertical="center"/>
    </xf>
    <xf numFmtId="0" fontId="4" fillId="0" borderId="0" xfId="0" applyFont="1" applyAlignment="1">
      <alignment vertical="center" wrapText="1"/>
    </xf>
    <xf numFmtId="170" fontId="0" fillId="0" borderId="0" xfId="0" applyNumberFormat="1" applyAlignment="1">
      <alignment vertical="center"/>
    </xf>
    <xf numFmtId="0" fontId="4" fillId="0" borderId="3" xfId="0" applyFont="1" applyBorder="1" applyAlignment="1">
      <alignment vertical="center"/>
    </xf>
    <xf numFmtId="0" fontId="4" fillId="0" borderId="0" xfId="0" applyFont="1"/>
    <xf numFmtId="170" fontId="4" fillId="0" borderId="0" xfId="0" applyNumberFormat="1" applyFont="1"/>
    <xf numFmtId="0" fontId="4" fillId="5" borderId="3" xfId="0" applyFont="1" applyFill="1" applyBorder="1" applyAlignment="1">
      <alignment vertical="center"/>
    </xf>
    <xf numFmtId="0" fontId="4" fillId="5" borderId="3" xfId="0" applyFont="1" applyFill="1" applyBorder="1" applyAlignment="1">
      <alignment vertical="center" wrapText="1"/>
    </xf>
    <xf numFmtId="0" fontId="4" fillId="5" borderId="3" xfId="0" applyFont="1" applyFill="1" applyBorder="1"/>
    <xf numFmtId="170" fontId="0" fillId="0" borderId="0" xfId="0" applyNumberFormat="1"/>
    <xf numFmtId="43" fontId="0" fillId="0" borderId="0" xfId="1" applyFont="1"/>
  </cellXfs>
  <cellStyles count="3">
    <cellStyle name="Comma" xfId="1" builtinId="3"/>
    <cellStyle name="Normal" xfId="0" builtinId="0"/>
    <cellStyle name="Percent" xfId="2" builtinId="5"/>
  </cellStyles>
  <dxfs count="30">
    <dxf>
      <numFmt numFmtId="169" formatCode="_(* #,##0.0_);_(* \(#,##0.0\);_(* &quot;-&quot;??_);_(@_)"/>
    </dxf>
    <dxf>
      <numFmt numFmtId="169" formatCode="_(* #,##0.0_);_(* \(#,##0.0\);_(* &quot;-&quot;??_);_(@_)"/>
    </dxf>
    <dxf>
      <numFmt numFmtId="169" formatCode="_(* #,##0.0_);_(* \(#,##0.0\);_(* &quot;-&quot;??_);_(@_)"/>
    </dxf>
    <dxf>
      <numFmt numFmtId="169" formatCode="_(* #,##0.0_);_(* \(#,##0.0\);_(* &quot;-&quot;??_);_(@_)"/>
    </dxf>
    <dxf>
      <numFmt numFmtId="169" formatCode="_(* #,##0.0_);_(* \(#,##0.0\);_(* &quot;-&quot;??_);_(@_)"/>
    </dxf>
    <dxf>
      <numFmt numFmtId="169" formatCode="_(* #,##0.0_);_(* \(#,##0.0\);_(* &quot;-&quot;??_);_(@_)"/>
    </dxf>
    <dxf>
      <numFmt numFmtId="169" formatCode="_(* #,##0.0_);_(* \(#,##0.0\);_(* &quot;-&quot;??_);_(@_)"/>
    </dxf>
    <dxf>
      <numFmt numFmtId="169" formatCode="_(* #,##0.0_);_(* \(#,##0.0\);_(* &quot;-&quot;??_);_(@_)"/>
    </dxf>
    <dxf>
      <numFmt numFmtId="169" formatCode="_(* #,##0.0_);_(* \(#,##0.0\);_(* &quot;-&quot;??_);_(@_)"/>
    </dxf>
    <dxf>
      <numFmt numFmtId="169" formatCode="_(* #,##0.0_);_(* \(#,##0.0\);_(* &quot;-&quot;??_);_(@_)"/>
    </dxf>
    <dxf>
      <numFmt numFmtId="169" formatCode="_(* #,##0.0_);_(* \(#,##0.0\);_(* &quot;-&quot;??_);_(@_)"/>
    </dxf>
    <dxf>
      <numFmt numFmtId="169" formatCode="_(* #,##0.0_);_(* \(#,##0.0\);_(* &quot;-&quot;??_);_(@_)"/>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5A306E48-D9C4-4E1A-847F-65A84621D5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07.413142129626" createdVersion="7" refreshedVersion="7" minRefreshableVersion="3" recordCount="25" xr:uid="{62B6D383-5884-4918-9E86-088096A31A2F}">
  <cacheSource type="worksheet">
    <worksheetSource ref="A3:Q28" sheet="Details"/>
  </cacheSource>
  <cacheFields count="17">
    <cacheField name="Product Name" numFmtId="0">
      <sharedItems count="1">
        <s v="Cinacalcet 90mg"/>
      </sharedItems>
    </cacheField>
    <cacheField name="Form" numFmtId="0">
      <sharedItems count="1">
        <s v="Tablets"/>
      </sharedItems>
    </cacheField>
    <cacheField name="ID pratica" numFmtId="1">
      <sharedItems containsSemiMixedTypes="0" containsString="0" containsNumber="1" containsInteger="1" minValue="82514" maxValue="88916" count="10">
        <n v="82514"/>
        <n v="83908"/>
        <n v="84548"/>
        <n v="84724"/>
        <n v="85261"/>
        <n v="85386"/>
        <n v="85420"/>
        <n v="86307"/>
        <n v="87784"/>
        <n v="88916"/>
      </sharedItems>
    </cacheField>
    <cacheField name="Tender Type _x000a_(Regional/Local)" numFmtId="0">
      <sharedItems count="2">
        <s v="Multi regione"/>
        <s v="Regionale"/>
      </sharedItems>
    </cacheField>
    <cacheField name="Client" numFmtId="0">
      <sharedItems count="8">
        <s v="Società di Committenza Regione Piemonte SpA - SCR Piemonte SpA"/>
        <s v="REGIONE LAZIO"/>
        <s v="SO.RE.SA. SpA"/>
        <s v="ARCS AZIENDA REGIONALE DI COORDINAMENTO PER LA SALUTE"/>
        <s v="ESTAR - Ente di Supporto Tecnico Amministrativo Regionale"/>
        <s v="REGIONE SARDEGNA"/>
        <s v="INTERCENT-ER"/>
        <s v="Aric Agenzia Regionale di Informatica e Committenza"/>
      </sharedItems>
    </cacheField>
    <cacheField name="Region" numFmtId="0">
      <sharedItems count="8">
        <s v="Piemonte"/>
        <s v="Lazio"/>
        <s v="Campania"/>
        <s v="Friuli Venezia Giulia"/>
        <s v="Toscana"/>
        <s v="Sardegna"/>
        <s v="Emilia Romagna"/>
        <s v="Abruzzo"/>
      </sharedItems>
    </cacheField>
    <cacheField name="Tender Submission date" numFmtId="168">
      <sharedItems containsSemiMixedTypes="0" containsNonDate="0" containsDate="1" containsString="0" minDate="2020-04-10T00:00:00" maxDate="2020-12-23T00:00:00" count="10">
        <d v="2020-04-10T00:00:00"/>
        <d v="2020-06-03T00:00:00"/>
        <d v="2020-06-10T00:00:00"/>
        <d v="2020-06-17T00:00:00"/>
        <d v="2020-07-01T00:00:00"/>
        <d v="2020-07-06T00:00:00"/>
        <d v="2020-07-24T00:00:00"/>
        <d v="2020-09-14T00:00:00"/>
        <d v="2020-10-29T00:00:00"/>
        <d v="2020-12-22T00:00:00"/>
      </sharedItems>
    </cacheField>
    <cacheField name="Tender Start Date" numFmtId="168">
      <sharedItems containsSemiMixedTypes="0" containsNonDate="0" containsDate="1" containsString="0" minDate="2020-04-29T00:00:00" maxDate="2021-02-16T00:00:00" count="9">
        <d v="2020-04-29T00:00:00"/>
        <d v="2020-07-22T00:00:00"/>
        <d v="2020-07-07T00:00:00"/>
        <d v="2020-06-25T00:00:00"/>
        <d v="2020-07-09T00:00:00"/>
        <d v="2020-11-12T00:00:00"/>
        <d v="2020-11-25T00:00:00"/>
        <d v="2020-11-23T00:00:00"/>
        <d v="2021-02-15T00:00:00"/>
      </sharedItems>
    </cacheField>
    <cacheField name="Tender End Date (Incl Extension)" numFmtId="168">
      <sharedItems containsSemiMixedTypes="0" containsNonDate="0" containsDate="1" containsString="0" minDate="2021-04-09T00:00:00" maxDate="2025-02-26T00:00:00" count="10">
        <d v="2022-09-30T00:00:00"/>
        <d v="2023-07-21T00:00:00"/>
        <d v="2024-07-07T00:00:00"/>
        <d v="2021-07-24T00:00:00"/>
        <d v="2021-04-09T00:00:00"/>
        <d v="2022-04-22T00:00:00"/>
        <d v="2024-05-11T00:00:00"/>
        <d v="2025-02-25T00:00:00"/>
        <d v="2021-06-30T00:00:00"/>
        <d v="2024-08-14T00:00:00"/>
      </sharedItems>
    </cacheField>
    <cacheField name="Tender Duration" numFmtId="1">
      <sharedItems containsSemiMixedTypes="0" containsString="0" containsNumber="1" containsInteger="1" minValue="5" maxValue="51" count="8">
        <n v="24"/>
        <n v="36"/>
        <n v="48"/>
        <n v="7"/>
        <n v="9"/>
        <n v="21"/>
        <n v="51"/>
        <n v="5"/>
      </sharedItems>
    </cacheField>
    <cacheField name="Annual Qty" numFmtId="165">
      <sharedItems containsString="0" containsBlank="1" containsNumber="1" containsInteger="1" minValue="4752" maxValue="28852"/>
    </cacheField>
    <cacheField name="Participants" numFmtId="0">
      <sharedItems/>
    </cacheField>
    <cacheField name="Winner" numFmtId="0">
      <sharedItems count="4">
        <s v="Amgen S.r.l."/>
        <s v="EG S.p.A."/>
        <s v="Dr Reddys S.r.l."/>
        <s v="Mylan Italia Srl"/>
      </sharedItems>
    </cacheField>
    <cacheField name="Winning price" numFmtId="166">
      <sharedItems containsSemiMixedTypes="0" containsString="0" containsNumber="1" minValue="0.46500000000000002" maxValue="16.245000000000001" count="9">
        <n v="16.245000000000001"/>
        <n v="1.296"/>
        <n v="1.0189999999999999"/>
        <n v="0.88929000000000002"/>
        <n v="0.57986000000000004"/>
        <n v="2.4285999999999999"/>
        <n v="0.67"/>
        <n v="0.56000000000000005"/>
        <n v="0.46500000000000002"/>
      </sharedItems>
    </cacheField>
    <cacheField name="Loser Companies" numFmtId="0">
      <sharedItems count="8">
        <s v=""/>
        <s v="Dr Reddys S.r.l."/>
        <s v="Amgen S.r.l."/>
        <s v="Sandoz S.p.A."/>
        <s v="Aristo Pharma Italy S.r.l."/>
        <s v="Tillomed Italia Srl"/>
        <s v="Accord Healthcare Italia S.r.l."/>
        <s v="EG S.p.A."/>
      </sharedItems>
    </cacheField>
    <cacheField name="Loser prices" numFmtId="166">
      <sharedItems containsMixedTypes="1" containsNumber="1" minValue="0.42226999999999998" maxValue="16.245000000000001"/>
    </cacheField>
    <cacheField name="Remark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x v="0"/>
    <x v="0"/>
    <x v="0"/>
    <x v="0"/>
    <x v="0"/>
    <n v="6046"/>
    <s v="Amgen S.r.l.,"/>
    <x v="0"/>
    <x v="0"/>
    <x v="0"/>
    <s v=""/>
    <s v="Confezione: cinacalcet cloridrato OS cpr cps conf 90MG  (35)"/>
  </r>
  <r>
    <x v="0"/>
    <x v="0"/>
    <x v="1"/>
    <x v="0"/>
    <x v="1"/>
    <x v="1"/>
    <x v="1"/>
    <x v="1"/>
    <x v="1"/>
    <x v="1"/>
    <m/>
    <s v="EG S.p.A.,Amgen S.r.l.,Dr Reddys S.r.l."/>
    <x v="1"/>
    <x v="1"/>
    <x v="1"/>
    <n v="4.8213999999999997"/>
    <s v="Confezione: cinacalcet cloridrato OS cpr cps conf 90MG  (35)"/>
  </r>
  <r>
    <x v="0"/>
    <x v="0"/>
    <x v="1"/>
    <x v="0"/>
    <x v="1"/>
    <x v="1"/>
    <x v="1"/>
    <x v="1"/>
    <x v="1"/>
    <x v="1"/>
    <n v="9030"/>
    <s v="EG S.p.A.,Amgen S.r.l.,Dr Reddys S.r.l."/>
    <x v="1"/>
    <x v="1"/>
    <x v="2"/>
    <n v="16.244859999999999"/>
    <s v="Confezione: cinacalcet cloridrato OS cpr cps conf 90MG  (35)"/>
  </r>
  <r>
    <x v="0"/>
    <x v="0"/>
    <x v="2"/>
    <x v="1"/>
    <x v="2"/>
    <x v="2"/>
    <x v="2"/>
    <x v="2"/>
    <x v="2"/>
    <x v="2"/>
    <n v="15876"/>
    <s v="EG S.p.A.,"/>
    <x v="1"/>
    <x v="2"/>
    <x v="0"/>
    <s v=""/>
    <s v="Confezione: cinacalcet cloridrato OS cpr cps conf 90MG  (35)"/>
  </r>
  <r>
    <x v="0"/>
    <x v="0"/>
    <x v="3"/>
    <x v="1"/>
    <x v="3"/>
    <x v="3"/>
    <x v="3"/>
    <x v="3"/>
    <x v="3"/>
    <x v="3"/>
    <m/>
    <s v="EG S.p.A.,Amgen S.r.l.,Dr Reddys S.r.l.,Sandoz S.p.A."/>
    <x v="1"/>
    <x v="3"/>
    <x v="1"/>
    <n v="3.2"/>
    <s v="Confezione: cinacalcet cloridrato OS cpr cps conf 90MG  (35)"/>
  </r>
  <r>
    <x v="0"/>
    <x v="0"/>
    <x v="3"/>
    <x v="1"/>
    <x v="3"/>
    <x v="3"/>
    <x v="3"/>
    <x v="3"/>
    <x v="3"/>
    <x v="3"/>
    <m/>
    <s v="EG S.p.A.,Amgen S.r.l.,Dr Reddys S.r.l.,Sandoz S.p.A."/>
    <x v="1"/>
    <x v="3"/>
    <x v="3"/>
    <n v="3.2271399999999999"/>
    <s v="Confezione: cinacalcet cloridrato OS cpr cps conf 90MG  (35)"/>
  </r>
  <r>
    <x v="0"/>
    <x v="0"/>
    <x v="3"/>
    <x v="1"/>
    <x v="3"/>
    <x v="3"/>
    <x v="3"/>
    <x v="3"/>
    <x v="3"/>
    <x v="3"/>
    <n v="4752"/>
    <s v="EG S.p.A.,Amgen S.r.l.,Dr Reddys S.r.l.,Sandoz S.p.A."/>
    <x v="1"/>
    <x v="3"/>
    <x v="2"/>
    <n v="7.5053599999999996"/>
    <s v="Confezione: cinacalcet cloridrato OS cpr cps conf 90MG  (35)"/>
  </r>
  <r>
    <x v="0"/>
    <x v="0"/>
    <x v="4"/>
    <x v="0"/>
    <x v="4"/>
    <x v="4"/>
    <x v="4"/>
    <x v="4"/>
    <x v="4"/>
    <x v="4"/>
    <n v="10901"/>
    <s v="EG S.p.A.,Aristo Pharma Italy S.r.l.,Dr Reddys S.r.l.,Sandoz S.p.A."/>
    <x v="1"/>
    <x v="4"/>
    <x v="4"/>
    <n v="2.6871800000000001"/>
    <s v="Confezione: cinacalcet cloridrato OS cpr cps conf 90MG  (35)"/>
  </r>
  <r>
    <x v="0"/>
    <x v="0"/>
    <x v="4"/>
    <x v="0"/>
    <x v="4"/>
    <x v="4"/>
    <x v="4"/>
    <x v="4"/>
    <x v="4"/>
    <x v="4"/>
    <m/>
    <s v="EG S.p.A.,Aristo Pharma Italy S.r.l.,Dr Reddys S.r.l.,Sandoz S.p.A."/>
    <x v="1"/>
    <x v="4"/>
    <x v="3"/>
    <n v="3.1071399999999998"/>
    <s v="Confezione: cinacalcet cloridrato OS cpr cps conf 90MG  (35)"/>
  </r>
  <r>
    <x v="0"/>
    <x v="0"/>
    <x v="4"/>
    <x v="0"/>
    <x v="4"/>
    <x v="4"/>
    <x v="4"/>
    <x v="4"/>
    <x v="4"/>
    <x v="4"/>
    <m/>
    <s v="EG S.p.A.,Aristo Pharma Italy S.r.l.,Dr Reddys S.r.l.,Sandoz S.p.A."/>
    <x v="1"/>
    <x v="4"/>
    <x v="1"/>
    <n v="3.1785000000000001"/>
    <s v="Confezione: cinacalcet cloridrato OS cpr cps conf 90MG  (35)"/>
  </r>
  <r>
    <x v="0"/>
    <x v="0"/>
    <x v="5"/>
    <x v="0"/>
    <x v="0"/>
    <x v="0"/>
    <x v="5"/>
    <x v="1"/>
    <x v="5"/>
    <x v="5"/>
    <n v="28852"/>
    <s v="Dr Reddys S.r.l.,Amgen S.r.l."/>
    <x v="2"/>
    <x v="5"/>
    <x v="2"/>
    <n v="7.5053599999999996"/>
    <s v="Confezione: cinacalcet cloridrato OS cpr cps conf 90MG  (35)"/>
  </r>
  <r>
    <x v="0"/>
    <x v="0"/>
    <x v="6"/>
    <x v="1"/>
    <x v="5"/>
    <x v="5"/>
    <x v="6"/>
    <x v="5"/>
    <x v="6"/>
    <x v="1"/>
    <n v="15120"/>
    <s v="EG S.p.A.,Amgen S.r.l."/>
    <x v="1"/>
    <x v="6"/>
    <x v="2"/>
    <s v=""/>
    <s v="Confezione: cinacalcet cloridrato OS cpr cps conf 90MG  (35)"/>
  </r>
  <r>
    <x v="0"/>
    <x v="0"/>
    <x v="7"/>
    <x v="1"/>
    <x v="6"/>
    <x v="6"/>
    <x v="7"/>
    <x v="6"/>
    <x v="7"/>
    <x v="6"/>
    <m/>
    <s v="EG S.p.A.,Accord Healthcare Italia S.r.l.,Amgen S.r.l.,Dr Reddys S.r.l.,Sandoz S.p.A.,Tillomed Italia Srl"/>
    <x v="1"/>
    <x v="7"/>
    <x v="1"/>
    <n v="0.49342000000000003"/>
    <s v="Confezione: cinacalcet cloridrato OS cpr cps conf 90MG  (35)"/>
  </r>
  <r>
    <x v="0"/>
    <x v="0"/>
    <x v="7"/>
    <x v="1"/>
    <x v="6"/>
    <x v="6"/>
    <x v="7"/>
    <x v="6"/>
    <x v="7"/>
    <x v="6"/>
    <m/>
    <s v="EG S.p.A.,Accord Healthcare Italia S.r.l.,Amgen S.r.l.,Dr Reddys S.r.l.,Sandoz S.p.A.,Tillomed Italia Srl"/>
    <x v="1"/>
    <x v="7"/>
    <x v="5"/>
    <n v="0.54583999999999999"/>
    <s v="Confezione: cinacalcet cloridrato OS cpr cps conf 90MG  (35)"/>
  </r>
  <r>
    <x v="0"/>
    <x v="0"/>
    <x v="7"/>
    <x v="1"/>
    <x v="6"/>
    <x v="6"/>
    <x v="7"/>
    <x v="6"/>
    <x v="7"/>
    <x v="6"/>
    <n v="10541"/>
    <s v="EG S.p.A.,Accord Healthcare Italia S.r.l.,Amgen S.r.l.,Dr Reddys S.r.l.,Sandoz S.p.A.,Tillomed Italia Srl"/>
    <x v="1"/>
    <x v="7"/>
    <x v="6"/>
    <n v="0.89214000000000004"/>
    <s v="Confezione: cinacalcet cloridrato OS cpr cps conf 90MG  (35)"/>
  </r>
  <r>
    <x v="0"/>
    <x v="0"/>
    <x v="7"/>
    <x v="1"/>
    <x v="6"/>
    <x v="6"/>
    <x v="7"/>
    <x v="6"/>
    <x v="7"/>
    <x v="6"/>
    <m/>
    <s v="EG S.p.A.,Accord Healthcare Italia S.r.l.,Amgen S.r.l.,Dr Reddys S.r.l.,Sandoz S.p.A.,Tillomed Italia Srl"/>
    <x v="1"/>
    <x v="7"/>
    <x v="3"/>
    <n v="0.94786000000000004"/>
    <s v="Confezione: cinacalcet cloridrato OS cpr cps conf 90MG  (35)"/>
  </r>
  <r>
    <x v="0"/>
    <x v="0"/>
    <x v="7"/>
    <x v="1"/>
    <x v="6"/>
    <x v="6"/>
    <x v="7"/>
    <x v="6"/>
    <x v="7"/>
    <x v="6"/>
    <m/>
    <s v="EG S.p.A.,Accord Healthcare Italia S.r.l.,Amgen S.r.l.,Dr Reddys S.r.l.,Sandoz S.p.A.,Tillomed Italia Srl"/>
    <x v="1"/>
    <x v="7"/>
    <x v="2"/>
    <n v="12.590999999999999"/>
    <s v="Confezione: cinacalcet cloridrato OS cpr cps conf 90MG  (35)"/>
  </r>
  <r>
    <x v="0"/>
    <x v="0"/>
    <x v="8"/>
    <x v="1"/>
    <x v="4"/>
    <x v="4"/>
    <x v="8"/>
    <x v="7"/>
    <x v="8"/>
    <x v="7"/>
    <m/>
    <s v="Mylan Italia Srl,Amgen S.r.l.,Aristo Pharma Italy S.r.l.,EG S.p.A."/>
    <x v="3"/>
    <x v="8"/>
    <x v="4"/>
    <n v="0.42226999999999998"/>
    <s v="Confezione: cinacalcet OS cpr cps conf 90MG  (8)"/>
  </r>
  <r>
    <x v="0"/>
    <x v="0"/>
    <x v="8"/>
    <x v="1"/>
    <x v="4"/>
    <x v="4"/>
    <x v="8"/>
    <x v="7"/>
    <x v="8"/>
    <x v="7"/>
    <m/>
    <s v="Mylan Italia Srl,Amgen S.r.l.,Aristo Pharma Italy S.r.l.,EG S.p.A."/>
    <x v="3"/>
    <x v="8"/>
    <x v="7"/>
    <n v="0.47"/>
    <s v="Confezione: cinacalcet OS cpr cps conf 90MG  (8)"/>
  </r>
  <r>
    <x v="0"/>
    <x v="0"/>
    <x v="8"/>
    <x v="1"/>
    <x v="4"/>
    <x v="4"/>
    <x v="8"/>
    <x v="7"/>
    <x v="8"/>
    <x v="7"/>
    <n v="8174"/>
    <s v="Mylan Italia Srl,Amgen S.r.l.,Aristo Pharma Italy S.r.l.,EG S.p.A."/>
    <x v="3"/>
    <x v="8"/>
    <x v="2"/>
    <n v="16.245000000000001"/>
    <s v="Confezione: cinacalcet OS cpr cps conf 90MG  (8)"/>
  </r>
  <r>
    <x v="0"/>
    <x v="0"/>
    <x v="9"/>
    <x v="1"/>
    <x v="7"/>
    <x v="7"/>
    <x v="9"/>
    <x v="8"/>
    <x v="9"/>
    <x v="1"/>
    <m/>
    <s v="Mylan Italia Srl,Accord Healthcare Italia S.r.l.,Amgen S.r.l.,EG S.p.A.,Sandoz S.p.A.,Tillomed Italia Srl"/>
    <x v="3"/>
    <x v="8"/>
    <x v="7"/>
    <n v="0.47"/>
    <s v="Confezione: cinacalcet OS cpr cps conf 90MG  (8)"/>
  </r>
  <r>
    <x v="0"/>
    <x v="0"/>
    <x v="9"/>
    <x v="1"/>
    <x v="7"/>
    <x v="7"/>
    <x v="9"/>
    <x v="8"/>
    <x v="9"/>
    <x v="1"/>
    <m/>
    <s v="Mylan Italia Srl,Accord Healthcare Italia S.r.l.,Amgen S.r.l.,EG S.p.A.,Sandoz S.p.A.,Tillomed Italia Srl"/>
    <x v="3"/>
    <x v="8"/>
    <x v="3"/>
    <n v="0.94786000000000004"/>
    <s v="Confezione: cinacalcet OS cpr cps conf 90MG  (8)"/>
  </r>
  <r>
    <x v="0"/>
    <x v="0"/>
    <x v="9"/>
    <x v="1"/>
    <x v="7"/>
    <x v="7"/>
    <x v="9"/>
    <x v="8"/>
    <x v="9"/>
    <x v="1"/>
    <m/>
    <s v="Mylan Italia Srl,Accord Healthcare Italia S.r.l.,Amgen S.r.l.,EG S.p.A.,Sandoz S.p.A.,Tillomed Italia Srl"/>
    <x v="3"/>
    <x v="8"/>
    <x v="5"/>
    <n v="1.5894999999999999"/>
    <s v="Confezione: cinacalcet OS cpr cps conf 90MG  (8)"/>
  </r>
  <r>
    <x v="0"/>
    <x v="0"/>
    <x v="9"/>
    <x v="1"/>
    <x v="7"/>
    <x v="7"/>
    <x v="9"/>
    <x v="8"/>
    <x v="9"/>
    <x v="1"/>
    <n v="5600"/>
    <s v="Mylan Italia Srl,Accord Healthcare Italia S.r.l.,Amgen S.r.l.,EG S.p.A.,Sandoz S.p.A.,Tillomed Italia Srl"/>
    <x v="3"/>
    <x v="8"/>
    <x v="6"/>
    <n v="5.54"/>
    <s v="Confezione: cinacalcet OS cpr cps conf 90MG  (8)"/>
  </r>
  <r>
    <x v="0"/>
    <x v="0"/>
    <x v="9"/>
    <x v="1"/>
    <x v="7"/>
    <x v="7"/>
    <x v="9"/>
    <x v="8"/>
    <x v="9"/>
    <x v="1"/>
    <m/>
    <s v="Mylan Italia Srl,Accord Healthcare Italia S.r.l.,Amgen S.r.l.,EG S.p.A.,Sandoz S.p.A.,Tillomed Italia Srl"/>
    <x v="3"/>
    <x v="8"/>
    <x v="2"/>
    <n v="6.5"/>
    <s v="Confezione: cinacalcet OS cpr cps conf 90MG  (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BA76FB-78F5-4B13-BAB1-2A0FBCB012ED}" name="PivotTable10" cacheId="18"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T15"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8">
        <item x="3"/>
        <item x="7"/>
        <item x="4"/>
        <item x="6"/>
        <item x="1"/>
        <item x="5"/>
        <item x="2"/>
        <item x="0"/>
      </items>
      <extLst>
        <ext xmlns:x14="http://schemas.microsoft.com/office/spreadsheetml/2009/9/main" uri="{2946ED86-A175-432a-8AC1-64E0C546D7DE}">
          <x14:pivotField fillDownLabels="1"/>
        </ext>
      </extLst>
    </pivotField>
    <pivotField axis="axisRow" compact="0" outline="0" showAll="0" defaultSubtotal="0">
      <items count="8">
        <item x="7"/>
        <item x="2"/>
        <item x="6"/>
        <item x="3"/>
        <item x="1"/>
        <item x="0"/>
        <item x="5"/>
        <item x="4"/>
      </items>
      <extLst>
        <ext xmlns:x14="http://schemas.microsoft.com/office/spreadsheetml/2009/9/main" uri="{2946ED86-A175-432a-8AC1-64E0C546D7DE}">
          <x14:pivotField fillDownLabels="1"/>
        </ext>
      </extLst>
    </pivotField>
    <pivotField axis="axisRow" compact="0" numFmtId="168" outline="0" showAll="0" defaultSubtotal="0">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compact="0" numFmtId="168" outline="0" showAll="0" defaultSubtotal="0">
      <items count="9">
        <item x="0"/>
        <item x="3"/>
        <item x="2"/>
        <item x="4"/>
        <item x="1"/>
        <item x="5"/>
        <item x="7"/>
        <item x="6"/>
        <item x="8"/>
      </items>
      <extLst>
        <ext xmlns:x14="http://schemas.microsoft.com/office/spreadsheetml/2009/9/main" uri="{2946ED86-A175-432a-8AC1-64E0C546D7DE}">
          <x14:pivotField fillDownLabels="1"/>
        </ext>
      </extLst>
    </pivotField>
    <pivotField axis="axisRow" compact="0" numFmtId="168" outline="0" showAll="0" defaultSubtotal="0">
      <items count="10">
        <item x="4"/>
        <item x="8"/>
        <item x="3"/>
        <item x="5"/>
        <item x="0"/>
        <item x="1"/>
        <item x="6"/>
        <item x="2"/>
        <item x="9"/>
        <item x="7"/>
      </items>
      <extLst>
        <ext xmlns:x14="http://schemas.microsoft.com/office/spreadsheetml/2009/9/main" uri="{2946ED86-A175-432a-8AC1-64E0C546D7DE}">
          <x14:pivotField fillDownLabels="1"/>
        </ext>
      </extLst>
    </pivotField>
    <pivotField axis="axisRow" compact="0" numFmtId="1" outline="0" showAll="0" defaultSubtotal="0">
      <items count="8">
        <item x="7"/>
        <item x="3"/>
        <item x="4"/>
        <item x="5"/>
        <item x="0"/>
        <item x="1"/>
        <item x="2"/>
        <item x="6"/>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4">
        <item x="0"/>
        <item x="2"/>
        <item x="1"/>
        <item x="3"/>
      </items>
      <extLst>
        <ext xmlns:x14="http://schemas.microsoft.com/office/spreadsheetml/2009/9/main" uri="{2946ED86-A175-432a-8AC1-64E0C546D7DE}">
          <x14:pivotField fillDownLabels="1"/>
        </ext>
      </extLst>
    </pivotField>
    <pivotField axis="axisRow" compact="0" numFmtId="166" outline="0" showAll="0">
      <items count="10">
        <item x="8"/>
        <item x="7"/>
        <item x="4"/>
        <item x="6"/>
        <item x="3"/>
        <item x="2"/>
        <item x="1"/>
        <item x="5"/>
        <item x="0"/>
        <item t="default"/>
      </items>
      <extLst>
        <ext xmlns:x14="http://schemas.microsoft.com/office/spreadsheetml/2009/9/main" uri="{2946ED86-A175-432a-8AC1-64E0C546D7DE}">
          <x14:pivotField fillDownLabels="1"/>
        </ext>
      </extLst>
    </pivotField>
    <pivotField axis="axisCol" compact="0" outline="0" showAll="0">
      <items count="9">
        <item x="0"/>
        <item x="6"/>
        <item x="2"/>
        <item x="4"/>
        <item x="1"/>
        <item x="7"/>
        <item x="3"/>
        <item x="5"/>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11">
    <i>
      <x/>
      <x/>
      <x/>
      <x/>
      <x v="7"/>
      <x v="5"/>
      <x/>
      <x/>
      <x v="4"/>
      <x v="4"/>
      <x/>
      <x v="8"/>
    </i>
    <i r="2">
      <x v="1"/>
      <x/>
      <x v="4"/>
      <x v="4"/>
      <x v="1"/>
      <x v="4"/>
      <x v="5"/>
      <x v="5"/>
      <x v="2"/>
      <x v="6"/>
    </i>
    <i r="2">
      <x v="2"/>
      <x v="1"/>
      <x v="6"/>
      <x v="1"/>
      <x v="2"/>
      <x v="2"/>
      <x v="7"/>
      <x v="6"/>
      <x v="2"/>
      <x v="5"/>
    </i>
    <i r="2">
      <x v="3"/>
      <x v="1"/>
      <x/>
      <x v="3"/>
      <x v="3"/>
      <x v="1"/>
      <x v="2"/>
      <x v="1"/>
      <x v="2"/>
      <x v="4"/>
    </i>
    <i r="2">
      <x v="4"/>
      <x/>
      <x v="2"/>
      <x v="7"/>
      <x v="4"/>
      <x v="3"/>
      <x/>
      <x v="2"/>
      <x v="2"/>
      <x v="2"/>
    </i>
    <i r="2">
      <x v="5"/>
      <x/>
      <x v="7"/>
      <x v="5"/>
      <x v="5"/>
      <x v="4"/>
      <x v="3"/>
      <x v="3"/>
      <x v="1"/>
      <x v="7"/>
    </i>
    <i r="2">
      <x v="6"/>
      <x v="1"/>
      <x v="5"/>
      <x v="6"/>
      <x v="6"/>
      <x v="5"/>
      <x v="6"/>
      <x v="5"/>
      <x v="2"/>
      <x v="3"/>
    </i>
    <i r="2">
      <x v="7"/>
      <x v="1"/>
      <x v="3"/>
      <x v="2"/>
      <x v="7"/>
      <x v="7"/>
      <x v="9"/>
      <x v="7"/>
      <x v="2"/>
      <x v="1"/>
    </i>
    <i r="2">
      <x v="8"/>
      <x v="1"/>
      <x v="2"/>
      <x v="7"/>
      <x v="8"/>
      <x v="6"/>
      <x v="1"/>
      <x/>
      <x v="3"/>
      <x/>
    </i>
    <i r="2">
      <x v="9"/>
      <x v="1"/>
      <x v="1"/>
      <x/>
      <x v="9"/>
      <x v="8"/>
      <x v="8"/>
      <x v="5"/>
      <x v="3"/>
      <x/>
    </i>
    <i t="grand">
      <x/>
    </i>
  </rowItems>
  <colFields count="1">
    <field x="14"/>
  </colFields>
  <colItems count="8">
    <i>
      <x/>
    </i>
    <i>
      <x v="1"/>
    </i>
    <i>
      <x v="2"/>
    </i>
    <i>
      <x v="3"/>
    </i>
    <i>
      <x v="4"/>
    </i>
    <i>
      <x v="5"/>
    </i>
    <i>
      <x v="6"/>
    </i>
    <i>
      <x v="7"/>
    </i>
  </colItems>
  <dataFields count="1">
    <dataField name="Sum of Loser prices" fld="15" baseField="13" baseItem="8" numFmtId="169"/>
  </dataFields>
  <formats count="30">
    <format dxfId="29">
      <pivotArea field="6" type="button" dataOnly="0" labelOnly="1" outline="0" axis="axisRow" fieldPosition="6"/>
    </format>
    <format dxfId="28">
      <pivotArea field="7" type="button" dataOnly="0" labelOnly="1" outline="0" axis="axisRow" fieldPosition="7"/>
    </format>
    <format dxfId="27">
      <pivotArea field="8" type="button" dataOnly="0" labelOnly="1" outline="0" axis="axisRow" fieldPosition="8"/>
    </format>
    <format dxfId="26">
      <pivotArea dataOnly="0" labelOnly="1" outline="0" fieldPosition="0">
        <references count="1">
          <reference field="14" count="7">
            <x v="1"/>
            <x v="2"/>
            <x v="3"/>
            <x v="4"/>
            <x v="5"/>
            <x v="6"/>
            <x v="7"/>
          </reference>
        </references>
      </pivotArea>
    </format>
    <format dxfId="25">
      <pivotArea dataOnly="0" labelOnly="1" grandCol="1" outline="0" fieldPosition="0"/>
    </format>
    <format dxfId="24">
      <pivotArea field="0" type="button" dataOnly="0" labelOnly="1" outline="0" axis="axisRow" fieldPosition="0"/>
    </format>
    <format dxfId="23">
      <pivotArea field="1" type="button" dataOnly="0" labelOnly="1" outline="0" axis="axisRow" fieldPosition="1"/>
    </format>
    <format dxfId="22">
      <pivotArea field="2" type="button" dataOnly="0" labelOnly="1" outline="0" axis="axisRow" fieldPosition="2"/>
    </format>
    <format dxfId="21">
      <pivotArea field="3" type="button" dataOnly="0" labelOnly="1" outline="0" axis="axisRow" fieldPosition="3"/>
    </format>
    <format dxfId="20">
      <pivotArea field="4" type="button" dataOnly="0" labelOnly="1" outline="0" axis="axisRow" fieldPosition="4"/>
    </format>
    <format dxfId="19">
      <pivotArea field="5" type="button" dataOnly="0" labelOnly="1" outline="0" axis="axisRow" fieldPosition="5"/>
    </format>
    <format dxfId="18">
      <pivotArea field="6" type="button" dataOnly="0" labelOnly="1" outline="0" axis="axisRow" fieldPosition="6"/>
    </format>
    <format dxfId="17">
      <pivotArea field="7" type="button" dataOnly="0" labelOnly="1" outline="0" axis="axisRow" fieldPosition="7"/>
    </format>
    <format dxfId="16">
      <pivotArea field="8" type="button" dataOnly="0" labelOnly="1" outline="0" axis="axisRow" fieldPosition="8"/>
    </format>
    <format dxfId="15">
      <pivotArea field="9" type="button" dataOnly="0" labelOnly="1" outline="0" axis="axisRow" fieldPosition="9"/>
    </format>
    <format dxfId="14">
      <pivotArea field="12" type="button" dataOnly="0" labelOnly="1" outline="0" axis="axisRow" fieldPosition="10"/>
    </format>
    <format dxfId="13">
      <pivotArea field="13" type="button" dataOnly="0" labelOnly="1" outline="0" axis="axisRow" fieldPosition="11"/>
    </format>
    <format dxfId="12">
      <pivotArea dataOnly="0" labelOnly="1" outline="0" fieldPosition="0">
        <references count="1">
          <reference field="14" count="7">
            <x v="1"/>
            <x v="2"/>
            <x v="3"/>
            <x v="4"/>
            <x v="5"/>
            <x v="6"/>
            <x v="7"/>
          </reference>
        </references>
      </pivotArea>
    </format>
    <format dxfId="11">
      <pivotArea outline="0" collapsedLevelsAreSubtotals="1" fieldPosition="0"/>
    </format>
    <format dxfId="10">
      <pivotArea dataOnly="0" labelOnly="1" grandRow="1" outline="0" fieldPosition="0"/>
    </format>
    <format dxfId="9">
      <pivotArea dataOnly="0" labelOnly="1" outline="0" fieldPosition="0">
        <references count="12">
          <reference field="0" count="0" selected="0"/>
          <reference field="1" count="0" selected="0"/>
          <reference field="2" count="1" selected="0">
            <x v="0"/>
          </reference>
          <reference field="3" count="1" selected="0">
            <x v="0"/>
          </reference>
          <reference field="4" count="1" selected="0">
            <x v="7"/>
          </reference>
          <reference field="5" count="1" selected="0">
            <x v="5"/>
          </reference>
          <reference field="6" count="1" selected="0">
            <x v="0"/>
          </reference>
          <reference field="7" count="1" selected="0">
            <x v="0"/>
          </reference>
          <reference field="8" count="1" selected="0">
            <x v="4"/>
          </reference>
          <reference field="9" count="1" selected="0">
            <x v="4"/>
          </reference>
          <reference field="12" count="1" selected="0">
            <x v="0"/>
          </reference>
          <reference field="13" count="1">
            <x v="8"/>
          </reference>
        </references>
      </pivotArea>
    </format>
    <format dxfId="8">
      <pivotArea dataOnly="0" labelOnly="1" outline="0" fieldPosition="0">
        <references count="12">
          <reference field="0" count="0" selected="0"/>
          <reference field="1" count="0" selected="0"/>
          <reference field="2" count="1" selected="0">
            <x v="1"/>
          </reference>
          <reference field="3" count="1" selected="0">
            <x v="0"/>
          </reference>
          <reference field="4" count="1" selected="0">
            <x v="4"/>
          </reference>
          <reference field="5" count="1" selected="0">
            <x v="4"/>
          </reference>
          <reference field="6" count="1" selected="0">
            <x v="1"/>
          </reference>
          <reference field="7" count="1" selected="0">
            <x v="4"/>
          </reference>
          <reference field="8" count="1" selected="0">
            <x v="5"/>
          </reference>
          <reference field="9" count="1" selected="0">
            <x v="5"/>
          </reference>
          <reference field="12" count="1" selected="0">
            <x v="2"/>
          </reference>
          <reference field="13" count="1">
            <x v="6"/>
          </reference>
        </references>
      </pivotArea>
    </format>
    <format dxfId="7">
      <pivotArea dataOnly="0" labelOnly="1" outline="0" fieldPosition="0">
        <references count="12">
          <reference field="0" count="0" selected="0"/>
          <reference field="1" count="0" selected="0"/>
          <reference field="2" count="1" selected="0">
            <x v="2"/>
          </reference>
          <reference field="3" count="1" selected="0">
            <x v="1"/>
          </reference>
          <reference field="4" count="1" selected="0">
            <x v="6"/>
          </reference>
          <reference field="5" count="1" selected="0">
            <x v="1"/>
          </reference>
          <reference field="6" count="1" selected="0">
            <x v="2"/>
          </reference>
          <reference field="7" count="1" selected="0">
            <x v="2"/>
          </reference>
          <reference field="8" count="1" selected="0">
            <x v="7"/>
          </reference>
          <reference field="9" count="1" selected="0">
            <x v="6"/>
          </reference>
          <reference field="12" count="1" selected="0">
            <x v="2"/>
          </reference>
          <reference field="13" count="1">
            <x v="5"/>
          </reference>
        </references>
      </pivotArea>
    </format>
    <format dxfId="6">
      <pivotArea dataOnly="0" labelOnly="1" outline="0" fieldPosition="0">
        <references count="12">
          <reference field="0" count="0" selected="0"/>
          <reference field="1" count="0" selected="0"/>
          <reference field="2" count="1" selected="0">
            <x v="3"/>
          </reference>
          <reference field="3" count="1" selected="0">
            <x v="1"/>
          </reference>
          <reference field="4" count="1" selected="0">
            <x v="0"/>
          </reference>
          <reference field="5" count="1" selected="0">
            <x v="3"/>
          </reference>
          <reference field="6" count="1" selected="0">
            <x v="3"/>
          </reference>
          <reference field="7" count="1" selected="0">
            <x v="1"/>
          </reference>
          <reference field="8" count="1" selected="0">
            <x v="2"/>
          </reference>
          <reference field="9" count="1" selected="0">
            <x v="1"/>
          </reference>
          <reference field="12" count="1" selected="0">
            <x v="2"/>
          </reference>
          <reference field="13" count="1">
            <x v="4"/>
          </reference>
        </references>
      </pivotArea>
    </format>
    <format dxfId="5">
      <pivotArea dataOnly="0" labelOnly="1" outline="0" fieldPosition="0">
        <references count="12">
          <reference field="0" count="0" selected="0"/>
          <reference field="1" count="0" selected="0"/>
          <reference field="2" count="1" selected="0">
            <x v="4"/>
          </reference>
          <reference field="3" count="1" selected="0">
            <x v="0"/>
          </reference>
          <reference field="4" count="1" selected="0">
            <x v="2"/>
          </reference>
          <reference field="5" count="1" selected="0">
            <x v="7"/>
          </reference>
          <reference field="6" count="1" selected="0">
            <x v="4"/>
          </reference>
          <reference field="7" count="1" selected="0">
            <x v="3"/>
          </reference>
          <reference field="8" count="1" selected="0">
            <x v="0"/>
          </reference>
          <reference field="9" count="1" selected="0">
            <x v="2"/>
          </reference>
          <reference field="12" count="1" selected="0">
            <x v="2"/>
          </reference>
          <reference field="13" count="1">
            <x v="2"/>
          </reference>
        </references>
      </pivotArea>
    </format>
    <format dxfId="4">
      <pivotArea dataOnly="0" labelOnly="1" outline="0" fieldPosition="0">
        <references count="12">
          <reference field="0" count="0" selected="0"/>
          <reference field="1" count="0" selected="0"/>
          <reference field="2" count="1" selected="0">
            <x v="5"/>
          </reference>
          <reference field="3" count="1" selected="0">
            <x v="0"/>
          </reference>
          <reference field="4" count="1" selected="0">
            <x v="7"/>
          </reference>
          <reference field="5" count="1" selected="0">
            <x v="5"/>
          </reference>
          <reference field="6" count="1" selected="0">
            <x v="5"/>
          </reference>
          <reference field="7" count="1" selected="0">
            <x v="4"/>
          </reference>
          <reference field="8" count="1" selected="0">
            <x v="3"/>
          </reference>
          <reference field="9" count="1" selected="0">
            <x v="3"/>
          </reference>
          <reference field="12" count="1" selected="0">
            <x v="1"/>
          </reference>
          <reference field="13" count="1">
            <x v="7"/>
          </reference>
        </references>
      </pivotArea>
    </format>
    <format dxfId="3">
      <pivotArea dataOnly="0" labelOnly="1" outline="0" fieldPosition="0">
        <references count="12">
          <reference field="0" count="0" selected="0"/>
          <reference field="1" count="0" selected="0"/>
          <reference field="2" count="1" selected="0">
            <x v="6"/>
          </reference>
          <reference field="3" count="1" selected="0">
            <x v="1"/>
          </reference>
          <reference field="4" count="1" selected="0">
            <x v="5"/>
          </reference>
          <reference field="5" count="1" selected="0">
            <x v="6"/>
          </reference>
          <reference field="6" count="1" selected="0">
            <x v="6"/>
          </reference>
          <reference field="7" count="1" selected="0">
            <x v="5"/>
          </reference>
          <reference field="8" count="1" selected="0">
            <x v="6"/>
          </reference>
          <reference field="9" count="1" selected="0">
            <x v="5"/>
          </reference>
          <reference field="12" count="1" selected="0">
            <x v="2"/>
          </reference>
          <reference field="13" count="1">
            <x v="3"/>
          </reference>
        </references>
      </pivotArea>
    </format>
    <format dxfId="2">
      <pivotArea dataOnly="0" labelOnly="1" outline="0" fieldPosition="0">
        <references count="12">
          <reference field="0" count="0" selected="0"/>
          <reference field="1" count="0" selected="0"/>
          <reference field="2" count="1" selected="0">
            <x v="7"/>
          </reference>
          <reference field="3" count="1" selected="0">
            <x v="1"/>
          </reference>
          <reference field="4" count="1" selected="0">
            <x v="3"/>
          </reference>
          <reference field="5" count="1" selected="0">
            <x v="2"/>
          </reference>
          <reference field="6" count="1" selected="0">
            <x v="7"/>
          </reference>
          <reference field="7" count="1" selected="0">
            <x v="7"/>
          </reference>
          <reference field="8" count="1" selected="0">
            <x v="9"/>
          </reference>
          <reference field="9" count="1" selected="0">
            <x v="7"/>
          </reference>
          <reference field="12" count="1" selected="0">
            <x v="2"/>
          </reference>
          <reference field="13" count="1">
            <x v="1"/>
          </reference>
        </references>
      </pivotArea>
    </format>
    <format dxfId="1">
      <pivotArea dataOnly="0" labelOnly="1" outline="0" fieldPosition="0">
        <references count="12">
          <reference field="0" count="0" selected="0"/>
          <reference field="1" count="0" selected="0"/>
          <reference field="2" count="1" selected="0">
            <x v="8"/>
          </reference>
          <reference field="3" count="1" selected="0">
            <x v="1"/>
          </reference>
          <reference field="4" count="1" selected="0">
            <x v="2"/>
          </reference>
          <reference field="5" count="1" selected="0">
            <x v="7"/>
          </reference>
          <reference field="6" count="1" selected="0">
            <x v="8"/>
          </reference>
          <reference field="7" count="1" selected="0">
            <x v="6"/>
          </reference>
          <reference field="8" count="1" selected="0">
            <x v="1"/>
          </reference>
          <reference field="9" count="1" selected="0">
            <x v="0"/>
          </reference>
          <reference field="12" count="1" selected="0">
            <x v="3"/>
          </reference>
          <reference field="13" count="1">
            <x v="0"/>
          </reference>
        </references>
      </pivotArea>
    </format>
    <format dxfId="0">
      <pivotArea dataOnly="0" labelOnly="1" outline="0" fieldPosition="0">
        <references count="12">
          <reference field="0" count="0" selected="0"/>
          <reference field="1" count="0" selected="0"/>
          <reference field="2" count="1" selected="0">
            <x v="9"/>
          </reference>
          <reference field="3" count="1" selected="0">
            <x v="1"/>
          </reference>
          <reference field="4" count="1" selected="0">
            <x v="1"/>
          </reference>
          <reference field="5" count="1" selected="0">
            <x v="0"/>
          </reference>
          <reference field="6" count="1" selected="0">
            <x v="9"/>
          </reference>
          <reference field="7" count="1" selected="0">
            <x v="8"/>
          </reference>
          <reference field="8" count="1" selected="0">
            <x v="8"/>
          </reference>
          <reference field="9" count="1" selected="0">
            <x v="5"/>
          </reference>
          <reference field="12" count="1" selected="0">
            <x v="3"/>
          </reference>
          <reference field="1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37043-1398-416D-811C-9C76FA517A21}" name="PivotTable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17">
    <pivotField showAll="0"/>
    <pivotField showAll="0"/>
    <pivotField axis="axisRow" numFmtId="1" showAll="0">
      <items count="11">
        <item x="0"/>
        <item x="1"/>
        <item x="2"/>
        <item x="3"/>
        <item x="4"/>
        <item x="5"/>
        <item x="6"/>
        <item x="7"/>
        <item x="8"/>
        <item x="9"/>
        <item t="default"/>
      </items>
    </pivotField>
    <pivotField showAll="0"/>
    <pivotField showAll="0"/>
    <pivotField showAll="0"/>
    <pivotField numFmtId="168" showAll="0"/>
    <pivotField numFmtId="168" showAll="0"/>
    <pivotField numFmtId="168" showAll="0"/>
    <pivotField numFmtId="1" showAll="0"/>
    <pivotField dataField="1" showAll="0"/>
    <pivotField showAll="0"/>
    <pivotField showAll="0"/>
    <pivotField numFmtId="166"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Annual Q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438B3-3F5D-4DDC-AFD6-4E20A165072C}">
  <dimension ref="A3:AL13"/>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G4" sqref="G4"/>
    </sheetView>
  </sheetViews>
  <sheetFormatPr defaultRowHeight="15" outlineLevelCol="1" x14ac:dyDescent="0.25"/>
  <cols>
    <col min="1" max="1" width="17.140625" bestFit="1" customWidth="1"/>
    <col min="2" max="2" width="9.28515625" bestFit="1" customWidth="1"/>
    <col min="3" max="3" width="11.5703125" bestFit="1" customWidth="1"/>
    <col min="4" max="6" width="12.7109375" hidden="1" customWidth="1" outlineLevel="1"/>
    <col min="7" max="7" width="15.7109375" customWidth="1" collapsed="1"/>
    <col min="8" max="9" width="15.7109375" customWidth="1"/>
    <col min="10" max="10" width="11.28515625" bestFit="1" customWidth="1"/>
    <col min="11" max="11" width="11.28515625" customWidth="1"/>
    <col min="14" max="21" width="15.7109375" customWidth="1"/>
    <col min="22" max="22" width="10.7109375" customWidth="1"/>
    <col min="23" max="23" width="12.7109375" customWidth="1"/>
    <col min="24" max="25" width="12.85546875" customWidth="1"/>
    <col min="26" max="26" width="14" customWidth="1"/>
    <col min="27" max="31" width="15.7109375" customWidth="1"/>
    <col min="32" max="32" width="12.7109375" customWidth="1"/>
    <col min="33" max="34" width="15.7109375" customWidth="1"/>
    <col min="36" max="36" width="24.85546875" bestFit="1" customWidth="1"/>
  </cols>
  <sheetData>
    <row r="3" spans="1:38" ht="60" x14ac:dyDescent="0.25">
      <c r="A3" s="39" t="s">
        <v>463</v>
      </c>
      <c r="B3" s="39" t="s">
        <v>464</v>
      </c>
      <c r="C3" s="39" t="s">
        <v>49</v>
      </c>
      <c r="D3" s="39" t="s">
        <v>467</v>
      </c>
      <c r="E3" s="39" t="s">
        <v>468</v>
      </c>
      <c r="F3" s="39" t="s">
        <v>469</v>
      </c>
      <c r="G3" s="40" t="s">
        <v>470</v>
      </c>
      <c r="H3" s="40" t="s">
        <v>471</v>
      </c>
      <c r="I3" s="40" t="s">
        <v>472</v>
      </c>
      <c r="J3" s="39" t="s">
        <v>473</v>
      </c>
      <c r="K3" s="39" t="s">
        <v>474</v>
      </c>
      <c r="L3" s="39" t="s">
        <v>476</v>
      </c>
      <c r="M3" s="39" t="s">
        <v>477</v>
      </c>
      <c r="N3" s="41" t="s">
        <v>61</v>
      </c>
      <c r="O3" s="42" t="s">
        <v>197</v>
      </c>
      <c r="P3" s="40" t="s">
        <v>196</v>
      </c>
      <c r="Q3" s="40" t="s">
        <v>202</v>
      </c>
      <c r="R3" s="40" t="s">
        <v>215</v>
      </c>
      <c r="S3" s="40" t="s">
        <v>241</v>
      </c>
      <c r="T3" s="40" t="s">
        <v>236</v>
      </c>
      <c r="U3" s="40" t="s">
        <v>429</v>
      </c>
      <c r="V3" s="35" t="s">
        <v>486</v>
      </c>
      <c r="W3" s="36" t="s">
        <v>487</v>
      </c>
      <c r="X3" s="36" t="s">
        <v>488</v>
      </c>
      <c r="Y3" s="36" t="s">
        <v>489</v>
      </c>
      <c r="Z3" s="36" t="s">
        <v>490</v>
      </c>
      <c r="AA3" s="37" t="s">
        <v>491</v>
      </c>
      <c r="AB3" s="37" t="s">
        <v>492</v>
      </c>
      <c r="AC3" s="37" t="s">
        <v>493</v>
      </c>
      <c r="AD3" s="37" t="s">
        <v>494</v>
      </c>
      <c r="AE3" s="37" t="s">
        <v>528</v>
      </c>
      <c r="AF3" s="36" t="s">
        <v>495</v>
      </c>
      <c r="AG3" s="36" t="s">
        <v>496</v>
      </c>
      <c r="AH3" s="36" t="s">
        <v>529</v>
      </c>
      <c r="AI3" s="36" t="s">
        <v>497</v>
      </c>
      <c r="AJ3" s="38" t="s">
        <v>498</v>
      </c>
    </row>
    <row r="4" spans="1:38" x14ac:dyDescent="0.25">
      <c r="A4" s="43" t="s">
        <v>466</v>
      </c>
      <c r="B4" s="43" t="s">
        <v>465</v>
      </c>
      <c r="C4" s="44">
        <v>82514</v>
      </c>
      <c r="D4" s="43" t="s">
        <v>181</v>
      </c>
      <c r="E4" s="43" t="s">
        <v>176</v>
      </c>
      <c r="F4" s="43" t="s">
        <v>178</v>
      </c>
      <c r="G4" s="45">
        <v>43931</v>
      </c>
      <c r="H4" s="45">
        <v>43950</v>
      </c>
      <c r="I4" s="45">
        <v>44834</v>
      </c>
      <c r="J4" s="44">
        <v>24</v>
      </c>
      <c r="K4" s="46">
        <v>6046</v>
      </c>
      <c r="L4" s="47" t="s">
        <v>61</v>
      </c>
      <c r="M4" s="48">
        <v>16.245000000000001</v>
      </c>
      <c r="N4" s="48">
        <f>M4</f>
        <v>16.245000000000001</v>
      </c>
      <c r="O4" s="48"/>
      <c r="P4" s="48"/>
      <c r="Q4" s="48"/>
      <c r="R4" s="48"/>
      <c r="S4" s="48"/>
      <c r="T4" s="48"/>
      <c r="U4" s="47"/>
      <c r="V4" s="47">
        <v>0</v>
      </c>
      <c r="W4" s="47">
        <f>COUNT(N4:U4)</f>
        <v>1</v>
      </c>
      <c r="X4" s="47">
        <v>0</v>
      </c>
      <c r="Y4" s="47"/>
      <c r="Z4" s="49">
        <f>IF(AND(L4=$O$3,W4=1),O4,MIN(N4,P4,Q4,R4,S4,T4,U4))</f>
        <v>16.245000000000001</v>
      </c>
      <c r="AA4" s="48">
        <f>$M$4</f>
        <v>16.245000000000001</v>
      </c>
      <c r="AB4" s="50">
        <f>Z4/AA4</f>
        <v>1</v>
      </c>
      <c r="AC4" s="50">
        <f>M4/AA4</f>
        <v>1</v>
      </c>
      <c r="AD4" s="48">
        <f>M4</f>
        <v>16.245000000000001</v>
      </c>
      <c r="AE4" s="50">
        <f>AD4/AA4</f>
        <v>1</v>
      </c>
      <c r="AF4" s="46">
        <f>K4/12*J4</f>
        <v>12092</v>
      </c>
      <c r="AG4" s="46">
        <f>K4*M4</f>
        <v>98217.27</v>
      </c>
      <c r="AH4" s="46">
        <v>115816</v>
      </c>
      <c r="AI4" s="50">
        <f>IF(J4&lt;12,J4/12*K4/AH4,K4/AH4)</f>
        <v>5.2203495199281622E-2</v>
      </c>
      <c r="AJ4" s="47" t="s">
        <v>499</v>
      </c>
      <c r="AL4" s="62"/>
    </row>
    <row r="5" spans="1:38" x14ac:dyDescent="0.25">
      <c r="A5" s="43" t="s">
        <v>466</v>
      </c>
      <c r="B5" s="43" t="s">
        <v>465</v>
      </c>
      <c r="C5" s="44">
        <v>83908</v>
      </c>
      <c r="D5" s="43" t="s">
        <v>181</v>
      </c>
      <c r="E5" s="43" t="s">
        <v>220</v>
      </c>
      <c r="F5" s="43" t="s">
        <v>222</v>
      </c>
      <c r="G5" s="45">
        <v>43985</v>
      </c>
      <c r="H5" s="45">
        <v>44034</v>
      </c>
      <c r="I5" s="45">
        <v>45128</v>
      </c>
      <c r="J5" s="44">
        <v>36</v>
      </c>
      <c r="K5" s="46">
        <v>9030</v>
      </c>
      <c r="L5" s="47" t="s">
        <v>196</v>
      </c>
      <c r="M5" s="48">
        <v>1.296</v>
      </c>
      <c r="N5" s="48">
        <v>16.244859999999999</v>
      </c>
      <c r="O5" s="48">
        <v>4.8213999999999997</v>
      </c>
      <c r="P5" s="48">
        <f>M5</f>
        <v>1.296</v>
      </c>
      <c r="Q5" s="48"/>
      <c r="R5" s="48"/>
      <c r="S5" s="48"/>
      <c r="T5" s="48"/>
      <c r="U5" s="47"/>
      <c r="V5" s="47">
        <f>V4+1</f>
        <v>1</v>
      </c>
      <c r="W5" s="47">
        <f t="shared" ref="W5:W13" si="0">COUNT(N5:U5)</f>
        <v>3</v>
      </c>
      <c r="X5" s="47">
        <v>2</v>
      </c>
      <c r="Y5" s="46">
        <f>(G5-$G$5)/30</f>
        <v>0</v>
      </c>
      <c r="Z5" s="49">
        <f t="shared" ref="Z5:Z13" si="1">IF(AND(L5=$O$3,W5=1),O5,MIN(N5,P5,Q5,R5,S5,T5,U5))</f>
        <v>1.296</v>
      </c>
      <c r="AA5" s="48">
        <f t="shared" ref="AA5:AA13" si="2">$M$4</f>
        <v>16.245000000000001</v>
      </c>
      <c r="AB5" s="50">
        <f t="shared" ref="AB5:AB13" si="3">Z5/AA5</f>
        <v>7.977839335180055E-2</v>
      </c>
      <c r="AC5" s="50">
        <f t="shared" ref="AC5:AC13" si="4">M5/AA5</f>
        <v>7.977839335180055E-2</v>
      </c>
      <c r="AD5" s="48">
        <f>M4</f>
        <v>16.245000000000001</v>
      </c>
      <c r="AE5" s="50">
        <f t="shared" ref="AE5:AE13" si="5">AD5/AA5</f>
        <v>1</v>
      </c>
      <c r="AF5" s="46">
        <f t="shared" ref="AF5:AF13" si="6">K5/12*J5</f>
        <v>27090</v>
      </c>
      <c r="AG5" s="46">
        <f t="shared" ref="AG5:AG13" si="7">K5*M5</f>
        <v>11702.880000000001</v>
      </c>
      <c r="AH5" s="46">
        <v>115816</v>
      </c>
      <c r="AI5" s="50">
        <f t="shared" ref="AI5:AI13" si="8">IF(J5&lt;12,J5/12*K5/AH5,K5/AH5)</f>
        <v>7.7968501761414663E-2</v>
      </c>
      <c r="AJ5" s="47"/>
      <c r="AL5" s="62"/>
    </row>
    <row r="6" spans="1:38" x14ac:dyDescent="0.25">
      <c r="A6" s="43" t="s">
        <v>466</v>
      </c>
      <c r="B6" s="43" t="s">
        <v>465</v>
      </c>
      <c r="C6" s="44">
        <v>84548</v>
      </c>
      <c r="D6" s="43" t="s">
        <v>74</v>
      </c>
      <c r="E6" s="43" t="s">
        <v>90</v>
      </c>
      <c r="F6" s="43" t="s">
        <v>92</v>
      </c>
      <c r="G6" s="45">
        <v>43992</v>
      </c>
      <c r="H6" s="45">
        <v>44019</v>
      </c>
      <c r="I6" s="45">
        <v>45480</v>
      </c>
      <c r="J6" s="44">
        <v>48</v>
      </c>
      <c r="K6" s="46">
        <v>15876</v>
      </c>
      <c r="L6" s="47" t="s">
        <v>196</v>
      </c>
      <c r="M6" s="48">
        <v>1.0189999999999999</v>
      </c>
      <c r="N6" s="48"/>
      <c r="O6" s="48"/>
      <c r="P6" s="48">
        <f>M6</f>
        <v>1.0189999999999999</v>
      </c>
      <c r="Q6" s="48"/>
      <c r="R6" s="48"/>
      <c r="S6" s="48"/>
      <c r="T6" s="48"/>
      <c r="U6" s="47"/>
      <c r="V6" s="47">
        <f t="shared" ref="V6:V13" si="9">V5+1</f>
        <v>2</v>
      </c>
      <c r="W6" s="47">
        <f t="shared" si="0"/>
        <v>1</v>
      </c>
      <c r="X6" s="47">
        <v>2</v>
      </c>
      <c r="Y6" s="46">
        <f t="shared" ref="Y6:Y13" si="10">(G6-$G$5)/30</f>
        <v>0.23333333333333334</v>
      </c>
      <c r="Z6" s="49">
        <f t="shared" si="1"/>
        <v>1.0189999999999999</v>
      </c>
      <c r="AA6" s="48">
        <f t="shared" si="2"/>
        <v>16.245000000000001</v>
      </c>
      <c r="AB6" s="50">
        <f t="shared" si="3"/>
        <v>6.2726992920898728E-2</v>
      </c>
      <c r="AC6" s="50">
        <f t="shared" si="4"/>
        <v>6.2726992920898728E-2</v>
      </c>
      <c r="AD6" s="48">
        <f t="shared" ref="AD6:AD13" si="11">M5</f>
        <v>1.296</v>
      </c>
      <c r="AE6" s="50">
        <f t="shared" si="5"/>
        <v>7.977839335180055E-2</v>
      </c>
      <c r="AF6" s="46">
        <f t="shared" si="6"/>
        <v>63504</v>
      </c>
      <c r="AG6" s="46">
        <f t="shared" si="7"/>
        <v>16177.643999999998</v>
      </c>
      <c r="AH6" s="46">
        <v>115816</v>
      </c>
      <c r="AI6" s="50">
        <f t="shared" si="8"/>
        <v>0.13707950542239414</v>
      </c>
      <c r="AJ6" s="47"/>
      <c r="AL6" s="62"/>
    </row>
    <row r="7" spans="1:38" x14ac:dyDescent="0.25">
      <c r="A7" s="43" t="s">
        <v>466</v>
      </c>
      <c r="B7" s="43" t="s">
        <v>465</v>
      </c>
      <c r="C7" s="44">
        <v>84724</v>
      </c>
      <c r="D7" s="43" t="s">
        <v>74</v>
      </c>
      <c r="E7" s="43" t="s">
        <v>192</v>
      </c>
      <c r="F7" s="43" t="s">
        <v>100</v>
      </c>
      <c r="G7" s="45">
        <v>43999</v>
      </c>
      <c r="H7" s="45">
        <v>44007</v>
      </c>
      <c r="I7" s="45">
        <v>44401</v>
      </c>
      <c r="J7" s="44">
        <v>7</v>
      </c>
      <c r="K7" s="46">
        <v>4752</v>
      </c>
      <c r="L7" s="47" t="s">
        <v>196</v>
      </c>
      <c r="M7" s="48">
        <v>0.88929000000000002</v>
      </c>
      <c r="N7" s="48">
        <v>7.5053599999999996</v>
      </c>
      <c r="O7" s="48">
        <v>3.2</v>
      </c>
      <c r="P7" s="48">
        <f>M7</f>
        <v>0.88929000000000002</v>
      </c>
      <c r="Q7" s="48">
        <v>3.2271399999999999</v>
      </c>
      <c r="R7" s="48"/>
      <c r="S7" s="48"/>
      <c r="T7" s="48"/>
      <c r="U7" s="47"/>
      <c r="V7" s="47">
        <f t="shared" si="9"/>
        <v>3</v>
      </c>
      <c r="W7" s="47">
        <f t="shared" si="0"/>
        <v>4</v>
      </c>
      <c r="X7" s="47">
        <v>3</v>
      </c>
      <c r="Y7" s="46">
        <f t="shared" si="10"/>
        <v>0.46666666666666667</v>
      </c>
      <c r="Z7" s="49">
        <f t="shared" si="1"/>
        <v>0.88929000000000002</v>
      </c>
      <c r="AA7" s="48">
        <f t="shared" si="2"/>
        <v>16.245000000000001</v>
      </c>
      <c r="AB7" s="50">
        <f t="shared" si="3"/>
        <v>5.4742382271468139E-2</v>
      </c>
      <c r="AC7" s="50">
        <f t="shared" si="4"/>
        <v>5.4742382271468139E-2</v>
      </c>
      <c r="AD7" s="48">
        <f t="shared" si="11"/>
        <v>1.0189999999999999</v>
      </c>
      <c r="AE7" s="50">
        <f t="shared" si="5"/>
        <v>6.2726992920898728E-2</v>
      </c>
      <c r="AF7" s="46">
        <f t="shared" si="6"/>
        <v>2772</v>
      </c>
      <c r="AG7" s="46">
        <f t="shared" si="7"/>
        <v>4225.9060799999997</v>
      </c>
      <c r="AH7" s="46">
        <v>115816</v>
      </c>
      <c r="AI7" s="50">
        <f t="shared" si="8"/>
        <v>2.3934516819783105E-2</v>
      </c>
      <c r="AJ7" s="47"/>
      <c r="AL7" s="62"/>
    </row>
    <row r="8" spans="1:38" x14ac:dyDescent="0.25">
      <c r="A8" s="43" t="s">
        <v>466</v>
      </c>
      <c r="B8" s="43" t="s">
        <v>465</v>
      </c>
      <c r="C8" s="44">
        <v>85261</v>
      </c>
      <c r="D8" s="43" t="s">
        <v>181</v>
      </c>
      <c r="E8" s="43" t="s">
        <v>210</v>
      </c>
      <c r="F8" s="43" t="s">
        <v>70</v>
      </c>
      <c r="G8" s="45">
        <v>44013</v>
      </c>
      <c r="H8" s="45">
        <v>44021</v>
      </c>
      <c r="I8" s="45">
        <v>44295</v>
      </c>
      <c r="J8" s="44">
        <v>9</v>
      </c>
      <c r="K8" s="46">
        <v>10901</v>
      </c>
      <c r="L8" s="47" t="s">
        <v>196</v>
      </c>
      <c r="M8" s="48">
        <v>0.57986000000000004</v>
      </c>
      <c r="N8" s="48"/>
      <c r="O8" s="48">
        <v>3.1785000000000001</v>
      </c>
      <c r="P8" s="48">
        <f>M8</f>
        <v>0.57986000000000004</v>
      </c>
      <c r="Q8" s="48">
        <v>3.1071399999999998</v>
      </c>
      <c r="R8" s="48">
        <v>2.6871800000000001</v>
      </c>
      <c r="S8" s="48"/>
      <c r="T8" s="48"/>
      <c r="U8" s="47"/>
      <c r="V8" s="47">
        <f t="shared" si="9"/>
        <v>4</v>
      </c>
      <c r="W8" s="47">
        <f t="shared" si="0"/>
        <v>4</v>
      </c>
      <c r="X8" s="47">
        <v>4</v>
      </c>
      <c r="Y8" s="46">
        <f t="shared" si="10"/>
        <v>0.93333333333333335</v>
      </c>
      <c r="Z8" s="49">
        <f t="shared" si="1"/>
        <v>0.57986000000000004</v>
      </c>
      <c r="AA8" s="48">
        <f t="shared" si="2"/>
        <v>16.245000000000001</v>
      </c>
      <c r="AB8" s="50">
        <f t="shared" si="3"/>
        <v>3.5694675284702986E-2</v>
      </c>
      <c r="AC8" s="50">
        <f t="shared" si="4"/>
        <v>3.5694675284702986E-2</v>
      </c>
      <c r="AD8" s="48">
        <f t="shared" si="11"/>
        <v>0.88929000000000002</v>
      </c>
      <c r="AE8" s="50">
        <f t="shared" si="5"/>
        <v>5.4742382271468139E-2</v>
      </c>
      <c r="AF8" s="46">
        <f t="shared" si="6"/>
        <v>8175.75</v>
      </c>
      <c r="AG8" s="46">
        <f t="shared" si="7"/>
        <v>6321.0538600000009</v>
      </c>
      <c r="AH8" s="46">
        <v>115816</v>
      </c>
      <c r="AI8" s="50">
        <f t="shared" si="8"/>
        <v>7.0592577882157906E-2</v>
      </c>
      <c r="AJ8" s="47"/>
      <c r="AL8" s="62"/>
    </row>
    <row r="9" spans="1:38" x14ac:dyDescent="0.25">
      <c r="A9" s="43" t="s">
        <v>466</v>
      </c>
      <c r="B9" s="43" t="s">
        <v>465</v>
      </c>
      <c r="C9" s="44">
        <v>85386</v>
      </c>
      <c r="D9" s="43" t="s">
        <v>181</v>
      </c>
      <c r="E9" s="43" t="s">
        <v>176</v>
      </c>
      <c r="F9" s="43" t="s">
        <v>178</v>
      </c>
      <c r="G9" s="45">
        <v>44018</v>
      </c>
      <c r="H9" s="45">
        <v>44034</v>
      </c>
      <c r="I9" s="45">
        <v>44673</v>
      </c>
      <c r="J9" s="44">
        <v>21</v>
      </c>
      <c r="K9" s="46">
        <v>28852</v>
      </c>
      <c r="L9" s="47" t="s">
        <v>197</v>
      </c>
      <c r="M9" s="48">
        <v>2.4285999999999999</v>
      </c>
      <c r="N9" s="48">
        <v>7.5053599999999996</v>
      </c>
      <c r="O9" s="48">
        <f>M9</f>
        <v>2.4285999999999999</v>
      </c>
      <c r="P9" s="48"/>
      <c r="Q9" s="48"/>
      <c r="R9" s="48"/>
      <c r="S9" s="48"/>
      <c r="T9" s="48"/>
      <c r="U9" s="47"/>
      <c r="V9" s="47">
        <f t="shared" si="9"/>
        <v>5</v>
      </c>
      <c r="W9" s="47">
        <f t="shared" si="0"/>
        <v>2</v>
      </c>
      <c r="X9" s="47">
        <v>4</v>
      </c>
      <c r="Y9" s="46">
        <f t="shared" si="10"/>
        <v>1.1000000000000001</v>
      </c>
      <c r="Z9" s="49">
        <f t="shared" si="1"/>
        <v>7.5053599999999996</v>
      </c>
      <c r="AA9" s="48">
        <f t="shared" si="2"/>
        <v>16.245000000000001</v>
      </c>
      <c r="AB9" s="50">
        <f t="shared" si="3"/>
        <v>0.46201046475838714</v>
      </c>
      <c r="AC9" s="50">
        <f t="shared" si="4"/>
        <v>0.14949830717143736</v>
      </c>
      <c r="AD9" s="48">
        <f t="shared" si="11"/>
        <v>0.57986000000000004</v>
      </c>
      <c r="AE9" s="50">
        <f t="shared" si="5"/>
        <v>3.5694675284702986E-2</v>
      </c>
      <c r="AF9" s="46">
        <f t="shared" si="6"/>
        <v>50491</v>
      </c>
      <c r="AG9" s="46">
        <f t="shared" si="7"/>
        <v>70069.967199999999</v>
      </c>
      <c r="AH9" s="46">
        <v>115816</v>
      </c>
      <c r="AI9" s="50">
        <f t="shared" si="8"/>
        <v>0.24911929267113353</v>
      </c>
      <c r="AJ9" s="47"/>
      <c r="AL9" s="62"/>
    </row>
    <row r="10" spans="1:38" x14ac:dyDescent="0.25">
      <c r="A10" s="43" t="s">
        <v>466</v>
      </c>
      <c r="B10" s="43" t="s">
        <v>465</v>
      </c>
      <c r="C10" s="44">
        <v>85420</v>
      </c>
      <c r="D10" s="43" t="s">
        <v>74</v>
      </c>
      <c r="E10" s="43" t="s">
        <v>331</v>
      </c>
      <c r="F10" s="43" t="s">
        <v>333</v>
      </c>
      <c r="G10" s="45">
        <v>44036</v>
      </c>
      <c r="H10" s="45">
        <v>44147</v>
      </c>
      <c r="I10" s="45">
        <v>45423</v>
      </c>
      <c r="J10" s="44">
        <v>36</v>
      </c>
      <c r="K10" s="46">
        <v>15120</v>
      </c>
      <c r="L10" s="47" t="s">
        <v>196</v>
      </c>
      <c r="M10" s="48">
        <v>0.67</v>
      </c>
      <c r="N10" s="48">
        <v>0</v>
      </c>
      <c r="O10" s="48"/>
      <c r="P10" s="48">
        <f>M10</f>
        <v>0.67</v>
      </c>
      <c r="Q10" s="48"/>
      <c r="R10" s="48"/>
      <c r="S10" s="48"/>
      <c r="T10" s="48"/>
      <c r="U10" s="47"/>
      <c r="V10" s="47">
        <f t="shared" si="9"/>
        <v>6</v>
      </c>
      <c r="W10" s="47">
        <f t="shared" si="0"/>
        <v>2</v>
      </c>
      <c r="X10" s="47">
        <v>4</v>
      </c>
      <c r="Y10" s="46">
        <f t="shared" si="10"/>
        <v>1.7</v>
      </c>
      <c r="Z10" s="49">
        <f t="shared" si="1"/>
        <v>0</v>
      </c>
      <c r="AA10" s="48">
        <f t="shared" si="2"/>
        <v>16.245000000000001</v>
      </c>
      <c r="AB10" s="50">
        <f t="shared" si="3"/>
        <v>0</v>
      </c>
      <c r="AC10" s="50">
        <f t="shared" si="4"/>
        <v>4.1243459526008004E-2</v>
      </c>
      <c r="AD10" s="48">
        <f t="shared" si="11"/>
        <v>2.4285999999999999</v>
      </c>
      <c r="AE10" s="50">
        <f t="shared" si="5"/>
        <v>0.14949830717143736</v>
      </c>
      <c r="AF10" s="46">
        <f t="shared" si="6"/>
        <v>45360</v>
      </c>
      <c r="AG10" s="46">
        <f t="shared" si="7"/>
        <v>10130.400000000001</v>
      </c>
      <c r="AH10" s="46">
        <v>115816</v>
      </c>
      <c r="AI10" s="50">
        <f t="shared" si="8"/>
        <v>0.13055190992608967</v>
      </c>
      <c r="AJ10" s="47"/>
      <c r="AL10" s="62"/>
    </row>
    <row r="11" spans="1:38" x14ac:dyDescent="0.25">
      <c r="A11" s="43" t="s">
        <v>466</v>
      </c>
      <c r="B11" s="43" t="s">
        <v>465</v>
      </c>
      <c r="C11" s="44">
        <v>86307</v>
      </c>
      <c r="D11" s="43" t="s">
        <v>74</v>
      </c>
      <c r="E11" s="43" t="s">
        <v>160</v>
      </c>
      <c r="F11" s="43" t="s">
        <v>162</v>
      </c>
      <c r="G11" s="45">
        <v>44088</v>
      </c>
      <c r="H11" s="45">
        <v>44160</v>
      </c>
      <c r="I11" s="45">
        <v>45713</v>
      </c>
      <c r="J11" s="44">
        <v>51</v>
      </c>
      <c r="K11" s="46">
        <v>10541</v>
      </c>
      <c r="L11" s="47" t="s">
        <v>196</v>
      </c>
      <c r="M11" s="48">
        <v>0.56000000000000005</v>
      </c>
      <c r="N11" s="48">
        <v>12.590999999999999</v>
      </c>
      <c r="O11" s="48">
        <v>0.49342000000000003</v>
      </c>
      <c r="P11" s="48">
        <f>M11</f>
        <v>0.56000000000000005</v>
      </c>
      <c r="Q11" s="48">
        <v>0.94786000000000004</v>
      </c>
      <c r="R11" s="48"/>
      <c r="S11" s="48">
        <v>0.89214000000000004</v>
      </c>
      <c r="T11" s="48">
        <v>0.54583999999999999</v>
      </c>
      <c r="U11" s="47"/>
      <c r="V11" s="47">
        <f t="shared" si="9"/>
        <v>7</v>
      </c>
      <c r="W11" s="47">
        <f t="shared" si="0"/>
        <v>6</v>
      </c>
      <c r="X11" s="47">
        <v>6</v>
      </c>
      <c r="Y11" s="46">
        <f t="shared" si="10"/>
        <v>3.4333333333333331</v>
      </c>
      <c r="Z11" s="49">
        <f t="shared" si="1"/>
        <v>0.54583999999999999</v>
      </c>
      <c r="AA11" s="48">
        <f t="shared" si="2"/>
        <v>16.245000000000001</v>
      </c>
      <c r="AB11" s="50">
        <f t="shared" si="3"/>
        <v>3.3600492459218222E-2</v>
      </c>
      <c r="AC11" s="50">
        <f t="shared" si="4"/>
        <v>3.4472145275469379E-2</v>
      </c>
      <c r="AD11" s="48">
        <f t="shared" si="11"/>
        <v>0.67</v>
      </c>
      <c r="AE11" s="50">
        <f t="shared" si="5"/>
        <v>4.1243459526008004E-2</v>
      </c>
      <c r="AF11" s="46">
        <f t="shared" si="6"/>
        <v>44799.25</v>
      </c>
      <c r="AG11" s="46">
        <f t="shared" si="7"/>
        <v>5902.9600000000009</v>
      </c>
      <c r="AH11" s="46">
        <v>115816</v>
      </c>
      <c r="AI11" s="50">
        <f t="shared" si="8"/>
        <v>9.1015058368446505E-2</v>
      </c>
      <c r="AJ11" s="47"/>
      <c r="AL11" s="62"/>
    </row>
    <row r="12" spans="1:38" x14ac:dyDescent="0.25">
      <c r="A12" s="43" t="s">
        <v>466</v>
      </c>
      <c r="B12" s="43" t="s">
        <v>465</v>
      </c>
      <c r="C12" s="44">
        <v>87784</v>
      </c>
      <c r="D12" s="43" t="s">
        <v>74</v>
      </c>
      <c r="E12" s="43" t="s">
        <v>210</v>
      </c>
      <c r="F12" s="43" t="s">
        <v>70</v>
      </c>
      <c r="G12" s="45">
        <v>44133</v>
      </c>
      <c r="H12" s="45">
        <v>44158</v>
      </c>
      <c r="I12" s="45">
        <v>44377</v>
      </c>
      <c r="J12" s="44">
        <v>5</v>
      </c>
      <c r="K12" s="46">
        <v>8174</v>
      </c>
      <c r="L12" s="47" t="s">
        <v>429</v>
      </c>
      <c r="M12" s="48">
        <v>0.46500000000000002</v>
      </c>
      <c r="N12" s="48">
        <v>16.245000000000001</v>
      </c>
      <c r="O12" s="48"/>
      <c r="P12" s="48">
        <v>0.47</v>
      </c>
      <c r="Q12" s="48"/>
      <c r="R12" s="48">
        <v>0.42226999999999998</v>
      </c>
      <c r="S12" s="48"/>
      <c r="T12" s="48"/>
      <c r="U12" s="48">
        <f>M12</f>
        <v>0.46500000000000002</v>
      </c>
      <c r="V12" s="47">
        <f t="shared" si="9"/>
        <v>8</v>
      </c>
      <c r="W12" s="47">
        <f t="shared" si="0"/>
        <v>4</v>
      </c>
      <c r="X12" s="47">
        <v>7</v>
      </c>
      <c r="Y12" s="46">
        <f t="shared" si="10"/>
        <v>4.9333333333333336</v>
      </c>
      <c r="Z12" s="49">
        <f t="shared" si="1"/>
        <v>0.42226999999999998</v>
      </c>
      <c r="AA12" s="48">
        <f t="shared" si="2"/>
        <v>16.245000000000001</v>
      </c>
      <c r="AB12" s="50">
        <f t="shared" si="3"/>
        <v>2.5993844259772234E-2</v>
      </c>
      <c r="AC12" s="50">
        <f t="shared" si="4"/>
        <v>2.8624192059095107E-2</v>
      </c>
      <c r="AD12" s="48">
        <f t="shared" si="11"/>
        <v>0.56000000000000005</v>
      </c>
      <c r="AE12" s="50">
        <f t="shared" si="5"/>
        <v>3.4472145275469379E-2</v>
      </c>
      <c r="AF12" s="46">
        <f t="shared" si="6"/>
        <v>3405.833333333333</v>
      </c>
      <c r="AG12" s="46">
        <f t="shared" si="7"/>
        <v>3800.9100000000003</v>
      </c>
      <c r="AH12" s="46">
        <v>115816</v>
      </c>
      <c r="AI12" s="50">
        <f t="shared" si="8"/>
        <v>2.940727821141581E-2</v>
      </c>
      <c r="AJ12" s="47"/>
      <c r="AL12" s="62"/>
    </row>
    <row r="13" spans="1:38" x14ac:dyDescent="0.25">
      <c r="A13" s="43" t="s">
        <v>466</v>
      </c>
      <c r="B13" s="43" t="s">
        <v>465</v>
      </c>
      <c r="C13" s="44">
        <v>88916</v>
      </c>
      <c r="D13" s="43" t="s">
        <v>74</v>
      </c>
      <c r="E13" s="43" t="s">
        <v>435</v>
      </c>
      <c r="F13" s="43" t="s">
        <v>171</v>
      </c>
      <c r="G13" s="45">
        <v>44187</v>
      </c>
      <c r="H13" s="45">
        <v>44242</v>
      </c>
      <c r="I13" s="45">
        <v>45518</v>
      </c>
      <c r="J13" s="44">
        <v>36</v>
      </c>
      <c r="K13" s="46">
        <v>5600</v>
      </c>
      <c r="L13" s="47" t="s">
        <v>429</v>
      </c>
      <c r="M13" s="48">
        <v>0.46500000000000002</v>
      </c>
      <c r="N13" s="48">
        <v>6.5</v>
      </c>
      <c r="O13" s="48"/>
      <c r="P13" s="48">
        <v>0.47</v>
      </c>
      <c r="Q13" s="48">
        <v>0.94786000000000004</v>
      </c>
      <c r="R13" s="48"/>
      <c r="S13" s="48">
        <v>5.54</v>
      </c>
      <c r="T13" s="48">
        <v>1.5894999999999999</v>
      </c>
      <c r="U13" s="48">
        <f>M13</f>
        <v>0.46500000000000002</v>
      </c>
      <c r="V13" s="47">
        <f t="shared" si="9"/>
        <v>9</v>
      </c>
      <c r="W13" s="47">
        <f t="shared" si="0"/>
        <v>6</v>
      </c>
      <c r="X13" s="47">
        <v>7</v>
      </c>
      <c r="Y13" s="46">
        <f t="shared" si="10"/>
        <v>6.7333333333333334</v>
      </c>
      <c r="Z13" s="49">
        <f t="shared" si="1"/>
        <v>0.46500000000000002</v>
      </c>
      <c r="AA13" s="48">
        <f t="shared" si="2"/>
        <v>16.245000000000001</v>
      </c>
      <c r="AB13" s="50">
        <f t="shared" si="3"/>
        <v>2.8624192059095107E-2</v>
      </c>
      <c r="AC13" s="50">
        <f t="shared" si="4"/>
        <v>2.8624192059095107E-2</v>
      </c>
      <c r="AD13" s="48">
        <f t="shared" si="11"/>
        <v>0.46500000000000002</v>
      </c>
      <c r="AE13" s="50">
        <f t="shared" si="5"/>
        <v>2.8624192059095107E-2</v>
      </c>
      <c r="AF13" s="46">
        <f t="shared" si="6"/>
        <v>16800</v>
      </c>
      <c r="AG13" s="46">
        <f t="shared" si="7"/>
        <v>2604</v>
      </c>
      <c r="AH13" s="46">
        <v>115816</v>
      </c>
      <c r="AI13" s="50">
        <f t="shared" si="8"/>
        <v>4.8352559231885056E-2</v>
      </c>
      <c r="AJ13" s="47"/>
      <c r="AL13" s="62"/>
    </row>
  </sheetData>
  <autoFilter ref="A3:AJ13" xr:uid="{6C2438B3-3F5D-4DDC-AFD6-4E20A165072C}"/>
  <sortState xmlns:xlrd2="http://schemas.microsoft.com/office/spreadsheetml/2017/richdata2" ref="A4:T13">
    <sortCondition ref="G4:G13"/>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FF9CD-C381-43BF-8F3A-E6D361E8C95E}">
  <dimension ref="A3:T15"/>
  <sheetViews>
    <sheetView workbookViewId="0"/>
  </sheetViews>
  <sheetFormatPr defaultRowHeight="15" x14ac:dyDescent="0.25"/>
  <cols>
    <col min="1" max="1" width="17.140625" bestFit="1" customWidth="1"/>
    <col min="2" max="2" width="9.28515625" bestFit="1" customWidth="1"/>
    <col min="3" max="3" width="11.5703125" bestFit="1" customWidth="1"/>
    <col min="4" max="4" width="11.7109375" bestFit="1" customWidth="1"/>
    <col min="5" max="5" width="22.5703125" bestFit="1" customWidth="1"/>
    <col min="6" max="6" width="14.42578125" bestFit="1" customWidth="1"/>
    <col min="7" max="9" width="15.7109375" customWidth="1"/>
    <col min="10" max="10" width="11.28515625" bestFit="1" customWidth="1"/>
    <col min="14" max="21" width="15.7109375" customWidth="1"/>
  </cols>
  <sheetData>
    <row r="3" spans="1:20" x14ac:dyDescent="0.25">
      <c r="A3" s="26" t="s">
        <v>485</v>
      </c>
      <c r="M3" s="26" t="s">
        <v>478</v>
      </c>
    </row>
    <row r="4" spans="1:20" ht="45" x14ac:dyDescent="0.25">
      <c r="A4" s="31" t="s">
        <v>463</v>
      </c>
      <c r="B4" s="31" t="s">
        <v>464</v>
      </c>
      <c r="C4" s="31" t="s">
        <v>49</v>
      </c>
      <c r="D4" s="31" t="s">
        <v>467</v>
      </c>
      <c r="E4" s="31" t="s">
        <v>468</v>
      </c>
      <c r="F4" s="31" t="s">
        <v>469</v>
      </c>
      <c r="G4" s="32" t="s">
        <v>470</v>
      </c>
      <c r="H4" s="32" t="s">
        <v>471</v>
      </c>
      <c r="I4" s="32" t="s">
        <v>472</v>
      </c>
      <c r="J4" s="31" t="s">
        <v>473</v>
      </c>
      <c r="K4" s="31" t="s">
        <v>476</v>
      </c>
      <c r="L4" s="31" t="s">
        <v>477</v>
      </c>
      <c r="N4" s="33" t="s">
        <v>241</v>
      </c>
      <c r="O4" s="33" t="s">
        <v>61</v>
      </c>
      <c r="P4" s="33" t="s">
        <v>215</v>
      </c>
      <c r="Q4" s="33" t="s">
        <v>197</v>
      </c>
      <c r="R4" s="33" t="s">
        <v>196</v>
      </c>
      <c r="S4" s="33" t="s">
        <v>202</v>
      </c>
      <c r="T4" s="33" t="s">
        <v>236</v>
      </c>
    </row>
    <row r="5" spans="1:20" x14ac:dyDescent="0.25">
      <c r="A5" t="s">
        <v>466</v>
      </c>
      <c r="B5" t="s">
        <v>465</v>
      </c>
      <c r="C5" s="29">
        <v>82514</v>
      </c>
      <c r="D5" t="s">
        <v>181</v>
      </c>
      <c r="E5" t="s">
        <v>176</v>
      </c>
      <c r="F5" t="s">
        <v>178</v>
      </c>
      <c r="G5" s="30">
        <v>43931</v>
      </c>
      <c r="H5" s="30">
        <v>43950</v>
      </c>
      <c r="I5" s="30">
        <v>44834</v>
      </c>
      <c r="J5" s="29">
        <v>24</v>
      </c>
      <c r="K5" t="s">
        <v>61</v>
      </c>
      <c r="L5" s="34">
        <v>16.245000000000001</v>
      </c>
      <c r="M5" s="34">
        <v>0</v>
      </c>
      <c r="N5" s="34"/>
      <c r="O5" s="34"/>
      <c r="P5" s="34"/>
      <c r="Q5" s="34"/>
      <c r="R5" s="34"/>
      <c r="S5" s="34"/>
      <c r="T5" s="34"/>
    </row>
    <row r="6" spans="1:20" x14ac:dyDescent="0.25">
      <c r="A6" t="s">
        <v>466</v>
      </c>
      <c r="B6" t="s">
        <v>465</v>
      </c>
      <c r="C6" s="29">
        <v>83908</v>
      </c>
      <c r="D6" t="s">
        <v>181</v>
      </c>
      <c r="E6" t="s">
        <v>220</v>
      </c>
      <c r="F6" t="s">
        <v>222</v>
      </c>
      <c r="G6" s="30">
        <v>43985</v>
      </c>
      <c r="H6" s="30">
        <v>44034</v>
      </c>
      <c r="I6" s="30">
        <v>45128</v>
      </c>
      <c r="J6" s="29">
        <v>36</v>
      </c>
      <c r="K6" t="s">
        <v>196</v>
      </c>
      <c r="L6" s="34">
        <v>1.296</v>
      </c>
      <c r="M6" s="34"/>
      <c r="N6" s="34"/>
      <c r="O6" s="34">
        <v>16.244859999999999</v>
      </c>
      <c r="P6" s="34"/>
      <c r="Q6" s="34">
        <v>4.8213999999999997</v>
      </c>
      <c r="R6" s="34"/>
      <c r="S6" s="34"/>
      <c r="T6" s="34"/>
    </row>
    <row r="7" spans="1:20" x14ac:dyDescent="0.25">
      <c r="A7" t="s">
        <v>466</v>
      </c>
      <c r="B7" t="s">
        <v>465</v>
      </c>
      <c r="C7" s="29">
        <v>84548</v>
      </c>
      <c r="D7" t="s">
        <v>74</v>
      </c>
      <c r="E7" t="s">
        <v>90</v>
      </c>
      <c r="F7" t="s">
        <v>92</v>
      </c>
      <c r="G7" s="30">
        <v>43992</v>
      </c>
      <c r="H7" s="30">
        <v>44019</v>
      </c>
      <c r="I7" s="30">
        <v>45480</v>
      </c>
      <c r="J7" s="29">
        <v>48</v>
      </c>
      <c r="K7" t="s">
        <v>196</v>
      </c>
      <c r="L7" s="34">
        <v>1.0189999999999999</v>
      </c>
      <c r="M7" s="34">
        <v>0</v>
      </c>
      <c r="N7" s="34"/>
      <c r="O7" s="34"/>
      <c r="P7" s="34"/>
      <c r="Q7" s="34"/>
      <c r="R7" s="34"/>
      <c r="S7" s="34"/>
      <c r="T7" s="34"/>
    </row>
    <row r="8" spans="1:20" x14ac:dyDescent="0.25">
      <c r="A8" t="s">
        <v>466</v>
      </c>
      <c r="B8" t="s">
        <v>465</v>
      </c>
      <c r="C8" s="29">
        <v>84724</v>
      </c>
      <c r="D8" t="s">
        <v>74</v>
      </c>
      <c r="E8" t="s">
        <v>192</v>
      </c>
      <c r="F8" t="s">
        <v>100</v>
      </c>
      <c r="G8" s="30">
        <v>43999</v>
      </c>
      <c r="H8" s="30">
        <v>44007</v>
      </c>
      <c r="I8" s="30">
        <v>44401</v>
      </c>
      <c r="J8" s="29">
        <v>7</v>
      </c>
      <c r="K8" t="s">
        <v>196</v>
      </c>
      <c r="L8" s="34">
        <v>0.88929000000000002</v>
      </c>
      <c r="M8" s="34"/>
      <c r="N8" s="34"/>
      <c r="O8" s="34">
        <v>7.5053599999999996</v>
      </c>
      <c r="P8" s="34"/>
      <c r="Q8" s="34">
        <v>3.2</v>
      </c>
      <c r="R8" s="34"/>
      <c r="S8" s="34">
        <v>3.2271399999999999</v>
      </c>
      <c r="T8" s="34"/>
    </row>
    <row r="9" spans="1:20" x14ac:dyDescent="0.25">
      <c r="A9" t="s">
        <v>466</v>
      </c>
      <c r="B9" t="s">
        <v>465</v>
      </c>
      <c r="C9" s="29">
        <v>85261</v>
      </c>
      <c r="D9" t="s">
        <v>181</v>
      </c>
      <c r="E9" t="s">
        <v>210</v>
      </c>
      <c r="F9" t="s">
        <v>70</v>
      </c>
      <c r="G9" s="30">
        <v>44013</v>
      </c>
      <c r="H9" s="30">
        <v>44021</v>
      </c>
      <c r="I9" s="30">
        <v>44295</v>
      </c>
      <c r="J9" s="29">
        <v>9</v>
      </c>
      <c r="K9" t="s">
        <v>196</v>
      </c>
      <c r="L9" s="34">
        <v>0.57986000000000004</v>
      </c>
      <c r="M9" s="34"/>
      <c r="N9" s="34"/>
      <c r="O9" s="34"/>
      <c r="P9" s="34">
        <v>2.6871800000000001</v>
      </c>
      <c r="Q9" s="34">
        <v>3.1785000000000001</v>
      </c>
      <c r="R9" s="34"/>
      <c r="S9" s="34">
        <v>3.1071399999999998</v>
      </c>
      <c r="T9" s="34"/>
    </row>
    <row r="10" spans="1:20" x14ac:dyDescent="0.25">
      <c r="A10" t="s">
        <v>466</v>
      </c>
      <c r="B10" t="s">
        <v>465</v>
      </c>
      <c r="C10" s="29">
        <v>85386</v>
      </c>
      <c r="D10" t="s">
        <v>181</v>
      </c>
      <c r="E10" t="s">
        <v>176</v>
      </c>
      <c r="F10" t="s">
        <v>178</v>
      </c>
      <c r="G10" s="30">
        <v>44018</v>
      </c>
      <c r="H10" s="30">
        <v>44034</v>
      </c>
      <c r="I10" s="30">
        <v>44673</v>
      </c>
      <c r="J10" s="29">
        <v>21</v>
      </c>
      <c r="K10" t="s">
        <v>197</v>
      </c>
      <c r="L10" s="34">
        <v>2.4285999999999999</v>
      </c>
      <c r="M10" s="34"/>
      <c r="N10" s="34"/>
      <c r="O10" s="34">
        <v>7.5053599999999996</v>
      </c>
      <c r="P10" s="34"/>
      <c r="Q10" s="34"/>
      <c r="R10" s="34"/>
      <c r="S10" s="34"/>
      <c r="T10" s="34"/>
    </row>
    <row r="11" spans="1:20" x14ac:dyDescent="0.25">
      <c r="A11" t="s">
        <v>466</v>
      </c>
      <c r="B11" t="s">
        <v>465</v>
      </c>
      <c r="C11" s="29">
        <v>85420</v>
      </c>
      <c r="D11" t="s">
        <v>74</v>
      </c>
      <c r="E11" t="s">
        <v>331</v>
      </c>
      <c r="F11" t="s">
        <v>333</v>
      </c>
      <c r="G11" s="30">
        <v>44036</v>
      </c>
      <c r="H11" s="30">
        <v>44147</v>
      </c>
      <c r="I11" s="30">
        <v>45423</v>
      </c>
      <c r="J11" s="29">
        <v>36</v>
      </c>
      <c r="K11" t="s">
        <v>196</v>
      </c>
      <c r="L11" s="34">
        <v>0.67</v>
      </c>
      <c r="M11" s="34"/>
      <c r="N11" s="34"/>
      <c r="O11" s="34">
        <v>0</v>
      </c>
      <c r="P11" s="34"/>
      <c r="Q11" s="34"/>
      <c r="R11" s="34"/>
      <c r="S11" s="34"/>
      <c r="T11" s="34"/>
    </row>
    <row r="12" spans="1:20" x14ac:dyDescent="0.25">
      <c r="A12" t="s">
        <v>466</v>
      </c>
      <c r="B12" t="s">
        <v>465</v>
      </c>
      <c r="C12" s="29">
        <v>86307</v>
      </c>
      <c r="D12" t="s">
        <v>74</v>
      </c>
      <c r="E12" t="s">
        <v>160</v>
      </c>
      <c r="F12" t="s">
        <v>162</v>
      </c>
      <c r="G12" s="30">
        <v>44088</v>
      </c>
      <c r="H12" s="30">
        <v>44160</v>
      </c>
      <c r="I12" s="30">
        <v>45713</v>
      </c>
      <c r="J12" s="29">
        <v>51</v>
      </c>
      <c r="K12" t="s">
        <v>196</v>
      </c>
      <c r="L12" s="34">
        <v>0.56000000000000005</v>
      </c>
      <c r="M12" s="34"/>
      <c r="N12" s="34">
        <v>0.89214000000000004</v>
      </c>
      <c r="O12" s="34">
        <v>12.590999999999999</v>
      </c>
      <c r="P12" s="34"/>
      <c r="Q12" s="34">
        <v>0.49342000000000003</v>
      </c>
      <c r="R12" s="34"/>
      <c r="S12" s="34">
        <v>0.94786000000000004</v>
      </c>
      <c r="T12" s="34">
        <v>0.54583999999999999</v>
      </c>
    </row>
    <row r="13" spans="1:20" x14ac:dyDescent="0.25">
      <c r="A13" t="s">
        <v>466</v>
      </c>
      <c r="B13" t="s">
        <v>465</v>
      </c>
      <c r="C13" s="29">
        <v>87784</v>
      </c>
      <c r="D13" t="s">
        <v>74</v>
      </c>
      <c r="E13" t="s">
        <v>210</v>
      </c>
      <c r="F13" t="s">
        <v>70</v>
      </c>
      <c r="G13" s="30">
        <v>44133</v>
      </c>
      <c r="H13" s="30">
        <v>44158</v>
      </c>
      <c r="I13" s="30">
        <v>44377</v>
      </c>
      <c r="J13" s="29">
        <v>5</v>
      </c>
      <c r="K13" t="s">
        <v>429</v>
      </c>
      <c r="L13" s="34">
        <v>0.46500000000000002</v>
      </c>
      <c r="M13" s="34"/>
      <c r="N13" s="34"/>
      <c r="O13" s="34">
        <v>16.245000000000001</v>
      </c>
      <c r="P13" s="34">
        <v>0.42226999999999998</v>
      </c>
      <c r="Q13" s="34"/>
      <c r="R13" s="34">
        <v>0.47</v>
      </c>
      <c r="S13" s="34"/>
      <c r="T13" s="34"/>
    </row>
    <row r="14" spans="1:20" x14ac:dyDescent="0.25">
      <c r="A14" t="s">
        <v>466</v>
      </c>
      <c r="B14" t="s">
        <v>465</v>
      </c>
      <c r="C14" s="29">
        <v>88916</v>
      </c>
      <c r="D14" t="s">
        <v>74</v>
      </c>
      <c r="E14" t="s">
        <v>435</v>
      </c>
      <c r="F14" t="s">
        <v>171</v>
      </c>
      <c r="G14" s="30">
        <v>44187</v>
      </c>
      <c r="H14" s="30">
        <v>44242</v>
      </c>
      <c r="I14" s="30">
        <v>45518</v>
      </c>
      <c r="J14" s="29">
        <v>36</v>
      </c>
      <c r="K14" t="s">
        <v>429</v>
      </c>
      <c r="L14" s="34">
        <v>0.46500000000000002</v>
      </c>
      <c r="M14" s="34"/>
      <c r="N14" s="34">
        <v>5.54</v>
      </c>
      <c r="O14" s="34">
        <v>6.5</v>
      </c>
      <c r="P14" s="34"/>
      <c r="Q14" s="34"/>
      <c r="R14" s="34">
        <v>0.47</v>
      </c>
      <c r="S14" s="34">
        <v>0.94786000000000004</v>
      </c>
      <c r="T14" s="34">
        <v>1.5894999999999999</v>
      </c>
    </row>
    <row r="15" spans="1:20" x14ac:dyDescent="0.25">
      <c r="A15" t="s">
        <v>483</v>
      </c>
      <c r="L15" s="34"/>
      <c r="M15" s="34">
        <v>0</v>
      </c>
      <c r="N15" s="34">
        <v>6.4321400000000004</v>
      </c>
      <c r="O15" s="34">
        <v>66.591579999999993</v>
      </c>
      <c r="P15" s="34">
        <v>3.1094500000000003</v>
      </c>
      <c r="Q15" s="34">
        <v>11.69332</v>
      </c>
      <c r="R15" s="34">
        <v>0.94</v>
      </c>
      <c r="S15" s="34">
        <v>8.23</v>
      </c>
      <c r="T15" s="34">
        <v>2.1353399999999998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7D07-621D-41DE-AAA3-AC04DA46FF44}">
  <sheetPr>
    <outlinePr summaryBelow="0" summaryRight="0"/>
  </sheetPr>
  <dimension ref="A1:Q52"/>
  <sheetViews>
    <sheetView zoomScaleNormal="100" workbookViewId="0">
      <pane xSplit="7" ySplit="3" topLeftCell="H4" activePane="bottomRight" state="frozen"/>
      <selection pane="topRight" activeCell="H1" sqref="H1"/>
      <selection pane="bottomLeft" activeCell="A4" sqref="A4"/>
      <selection pane="bottomRight" activeCell="A3" sqref="A3:Q28"/>
    </sheetView>
  </sheetViews>
  <sheetFormatPr defaultRowHeight="15" x14ac:dyDescent="0.25"/>
  <cols>
    <col min="1" max="1" width="15.2851562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34.85546875" style="1" bestFit="1" customWidth="1"/>
    <col min="13" max="13" width="14.42578125" style="1" bestFit="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SUBTOTAL(9,K4:K28)</f>
        <v>114892</v>
      </c>
    </row>
    <row r="2" spans="1:17" x14ac:dyDescent="0.25">
      <c r="B2" s="1" t="s">
        <v>0</v>
      </c>
      <c r="C2" s="1" t="s">
        <v>49</v>
      </c>
      <c r="D2" s="1" t="s">
        <v>30</v>
      </c>
      <c r="E2" s="1" t="s">
        <v>1</v>
      </c>
      <c r="F2" s="1" t="s">
        <v>3</v>
      </c>
      <c r="G2" s="1" t="s">
        <v>31</v>
      </c>
      <c r="H2" s="1" t="s">
        <v>5</v>
      </c>
      <c r="I2" s="1" t="s">
        <v>6</v>
      </c>
      <c r="J2" s="1" t="s">
        <v>7</v>
      </c>
      <c r="K2" s="1" t="s">
        <v>10</v>
      </c>
      <c r="L2" s="1" t="s">
        <v>16</v>
      </c>
      <c r="M2" s="1" t="s">
        <v>22</v>
      </c>
      <c r="N2" s="1" t="s">
        <v>11</v>
      </c>
      <c r="O2" s="1" t="s">
        <v>25</v>
      </c>
      <c r="P2" s="1" t="s">
        <v>28</v>
      </c>
    </row>
    <row r="3" spans="1:17" ht="30" x14ac:dyDescent="0.25">
      <c r="A3" s="9" t="s">
        <v>463</v>
      </c>
      <c r="B3" s="10" t="s">
        <v>464</v>
      </c>
      <c r="C3" s="9" t="s">
        <v>49</v>
      </c>
      <c r="D3" s="12" t="s">
        <v>467</v>
      </c>
      <c r="E3" s="9" t="s">
        <v>468</v>
      </c>
      <c r="F3" s="9" t="s">
        <v>469</v>
      </c>
      <c r="G3" s="12" t="s">
        <v>470</v>
      </c>
      <c r="H3" s="12" t="s">
        <v>471</v>
      </c>
      <c r="I3" s="12" t="s">
        <v>472</v>
      </c>
      <c r="J3" s="9" t="s">
        <v>473</v>
      </c>
      <c r="K3" s="9" t="s">
        <v>474</v>
      </c>
      <c r="L3" s="9" t="s">
        <v>475</v>
      </c>
      <c r="M3" s="9" t="s">
        <v>476</v>
      </c>
      <c r="N3" s="9" t="s">
        <v>477</v>
      </c>
      <c r="O3" s="9" t="s">
        <v>478</v>
      </c>
      <c r="P3" s="9" t="s">
        <v>479</v>
      </c>
      <c r="Q3" s="9" t="s">
        <v>480</v>
      </c>
    </row>
    <row r="4" spans="1:17" x14ac:dyDescent="0.25">
      <c r="A4" s="11" t="s">
        <v>466</v>
      </c>
      <c r="B4" s="11" t="s">
        <v>465</v>
      </c>
      <c r="C4" s="13">
        <v>82514</v>
      </c>
      <c r="D4" s="14" t="s">
        <v>181</v>
      </c>
      <c r="E4" s="14" t="s">
        <v>176</v>
      </c>
      <c r="F4" s="14" t="s">
        <v>178</v>
      </c>
      <c r="G4" s="24">
        <v>43931</v>
      </c>
      <c r="H4" s="24">
        <v>43950</v>
      </c>
      <c r="I4" s="24">
        <v>44834</v>
      </c>
      <c r="J4" s="13">
        <v>24</v>
      </c>
      <c r="K4" s="15">
        <v>6046</v>
      </c>
      <c r="L4" s="14" t="s">
        <v>58</v>
      </c>
      <c r="M4" s="14" t="s">
        <v>61</v>
      </c>
      <c r="N4" s="16">
        <v>16.245000000000001</v>
      </c>
      <c r="O4" s="14" t="s">
        <v>0</v>
      </c>
      <c r="P4" s="16" t="s">
        <v>0</v>
      </c>
      <c r="Q4" s="17" t="s">
        <v>347</v>
      </c>
    </row>
    <row r="5" spans="1:17" x14ac:dyDescent="0.25">
      <c r="A5" s="11" t="s">
        <v>466</v>
      </c>
      <c r="B5" s="11" t="s">
        <v>465</v>
      </c>
      <c r="C5" s="13">
        <v>83908</v>
      </c>
      <c r="D5" s="14" t="s">
        <v>181</v>
      </c>
      <c r="E5" s="14" t="s">
        <v>220</v>
      </c>
      <c r="F5" s="14" t="s">
        <v>222</v>
      </c>
      <c r="G5" s="24">
        <v>43985</v>
      </c>
      <c r="H5" s="24">
        <v>44034</v>
      </c>
      <c r="I5" s="24">
        <v>45128</v>
      </c>
      <c r="J5" s="13">
        <v>36</v>
      </c>
      <c r="K5" s="15"/>
      <c r="L5" s="14" t="s">
        <v>224</v>
      </c>
      <c r="M5" s="14" t="s">
        <v>196</v>
      </c>
      <c r="N5" s="16">
        <v>1.296</v>
      </c>
      <c r="O5" s="14" t="s">
        <v>197</v>
      </c>
      <c r="P5" s="16">
        <v>4.8213999999999997</v>
      </c>
      <c r="Q5" s="17" t="s">
        <v>347</v>
      </c>
    </row>
    <row r="6" spans="1:17" x14ac:dyDescent="0.25">
      <c r="A6" s="11" t="s">
        <v>466</v>
      </c>
      <c r="B6" s="11" t="s">
        <v>465</v>
      </c>
      <c r="C6" s="13">
        <v>83908</v>
      </c>
      <c r="D6" s="14" t="s">
        <v>181</v>
      </c>
      <c r="E6" s="14" t="s">
        <v>220</v>
      </c>
      <c r="F6" s="14" t="s">
        <v>222</v>
      </c>
      <c r="G6" s="24">
        <v>43985</v>
      </c>
      <c r="H6" s="24">
        <v>44034</v>
      </c>
      <c r="I6" s="24">
        <v>45128</v>
      </c>
      <c r="J6" s="13">
        <v>36</v>
      </c>
      <c r="K6" s="15">
        <v>9030</v>
      </c>
      <c r="L6" s="14" t="s">
        <v>224</v>
      </c>
      <c r="M6" s="14" t="s">
        <v>196</v>
      </c>
      <c r="N6" s="16">
        <v>1.296</v>
      </c>
      <c r="O6" s="14" t="s">
        <v>61</v>
      </c>
      <c r="P6" s="16">
        <v>16.244859999999999</v>
      </c>
      <c r="Q6" s="17" t="s">
        <v>347</v>
      </c>
    </row>
    <row r="7" spans="1:17" x14ac:dyDescent="0.25">
      <c r="A7" s="11" t="s">
        <v>466</v>
      </c>
      <c r="B7" s="11" t="s">
        <v>465</v>
      </c>
      <c r="C7" s="13">
        <v>84548</v>
      </c>
      <c r="D7" s="14" t="s">
        <v>74</v>
      </c>
      <c r="E7" s="14" t="s">
        <v>90</v>
      </c>
      <c r="F7" s="14" t="s">
        <v>92</v>
      </c>
      <c r="G7" s="24">
        <v>43992</v>
      </c>
      <c r="H7" s="24">
        <v>44019</v>
      </c>
      <c r="I7" s="24">
        <v>45480</v>
      </c>
      <c r="J7" s="13">
        <v>48</v>
      </c>
      <c r="K7" s="15">
        <v>15876</v>
      </c>
      <c r="L7" s="14" t="s">
        <v>205</v>
      </c>
      <c r="M7" s="14" t="s">
        <v>196</v>
      </c>
      <c r="N7" s="16">
        <v>1.0189999999999999</v>
      </c>
      <c r="O7" s="14" t="s">
        <v>0</v>
      </c>
      <c r="P7" s="16" t="s">
        <v>0</v>
      </c>
      <c r="Q7" s="17" t="s">
        <v>347</v>
      </c>
    </row>
    <row r="8" spans="1:17" x14ac:dyDescent="0.25">
      <c r="A8" s="11" t="s">
        <v>466</v>
      </c>
      <c r="B8" s="11" t="s">
        <v>465</v>
      </c>
      <c r="C8" s="13">
        <v>84724</v>
      </c>
      <c r="D8" s="14" t="s">
        <v>74</v>
      </c>
      <c r="E8" s="14" t="s">
        <v>192</v>
      </c>
      <c r="F8" s="14" t="s">
        <v>100</v>
      </c>
      <c r="G8" s="24">
        <v>43999</v>
      </c>
      <c r="H8" s="24">
        <v>44007</v>
      </c>
      <c r="I8" s="24">
        <v>44401</v>
      </c>
      <c r="J8" s="13">
        <v>7</v>
      </c>
      <c r="K8" s="15"/>
      <c r="L8" s="14" t="s">
        <v>193</v>
      </c>
      <c r="M8" s="14" t="s">
        <v>196</v>
      </c>
      <c r="N8" s="16">
        <v>0.88929000000000002</v>
      </c>
      <c r="O8" s="14" t="s">
        <v>197</v>
      </c>
      <c r="P8" s="16">
        <v>3.2</v>
      </c>
      <c r="Q8" s="17" t="s">
        <v>347</v>
      </c>
    </row>
    <row r="9" spans="1:17" x14ac:dyDescent="0.25">
      <c r="A9" s="11" t="s">
        <v>466</v>
      </c>
      <c r="B9" s="11" t="s">
        <v>465</v>
      </c>
      <c r="C9" s="13">
        <v>84724</v>
      </c>
      <c r="D9" s="14" t="s">
        <v>74</v>
      </c>
      <c r="E9" s="14" t="s">
        <v>192</v>
      </c>
      <c r="F9" s="14" t="s">
        <v>100</v>
      </c>
      <c r="G9" s="24">
        <v>43999</v>
      </c>
      <c r="H9" s="24">
        <v>44007</v>
      </c>
      <c r="I9" s="24">
        <v>44401</v>
      </c>
      <c r="J9" s="13">
        <v>7</v>
      </c>
      <c r="K9" s="15"/>
      <c r="L9" s="14" t="s">
        <v>193</v>
      </c>
      <c r="M9" s="14" t="s">
        <v>196</v>
      </c>
      <c r="N9" s="16">
        <v>0.88929000000000002</v>
      </c>
      <c r="O9" s="14" t="s">
        <v>202</v>
      </c>
      <c r="P9" s="16">
        <v>3.2271399999999999</v>
      </c>
      <c r="Q9" s="17" t="s">
        <v>347</v>
      </c>
    </row>
    <row r="10" spans="1:17" x14ac:dyDescent="0.25">
      <c r="A10" s="11" t="s">
        <v>466</v>
      </c>
      <c r="B10" s="11" t="s">
        <v>465</v>
      </c>
      <c r="C10" s="13">
        <v>84724</v>
      </c>
      <c r="D10" s="14" t="s">
        <v>74</v>
      </c>
      <c r="E10" s="14" t="s">
        <v>192</v>
      </c>
      <c r="F10" s="14" t="s">
        <v>100</v>
      </c>
      <c r="G10" s="24">
        <v>43999</v>
      </c>
      <c r="H10" s="24">
        <v>44007</v>
      </c>
      <c r="I10" s="24">
        <v>44401</v>
      </c>
      <c r="J10" s="13">
        <v>7</v>
      </c>
      <c r="K10" s="15">
        <v>4752</v>
      </c>
      <c r="L10" s="14" t="s">
        <v>193</v>
      </c>
      <c r="M10" s="14" t="s">
        <v>196</v>
      </c>
      <c r="N10" s="16">
        <v>0.88929000000000002</v>
      </c>
      <c r="O10" s="14" t="s">
        <v>61</v>
      </c>
      <c r="P10" s="16">
        <v>7.5053599999999996</v>
      </c>
      <c r="Q10" s="17" t="s">
        <v>347</v>
      </c>
    </row>
    <row r="11" spans="1:17" x14ac:dyDescent="0.25">
      <c r="A11" s="11" t="s">
        <v>466</v>
      </c>
      <c r="B11" s="11" t="s">
        <v>465</v>
      </c>
      <c r="C11" s="13">
        <v>85261</v>
      </c>
      <c r="D11" s="14" t="s">
        <v>181</v>
      </c>
      <c r="E11" s="14" t="s">
        <v>210</v>
      </c>
      <c r="F11" s="14" t="s">
        <v>70</v>
      </c>
      <c r="G11" s="24">
        <v>44013</v>
      </c>
      <c r="H11" s="24">
        <v>44021</v>
      </c>
      <c r="I11" s="24">
        <v>44295</v>
      </c>
      <c r="J11" s="13">
        <v>9</v>
      </c>
      <c r="K11" s="15">
        <v>10901</v>
      </c>
      <c r="L11" s="14" t="s">
        <v>313</v>
      </c>
      <c r="M11" s="14" t="s">
        <v>196</v>
      </c>
      <c r="N11" s="16">
        <v>0.57986000000000004</v>
      </c>
      <c r="O11" s="14" t="s">
        <v>215</v>
      </c>
      <c r="P11" s="16">
        <v>2.6871800000000001</v>
      </c>
      <c r="Q11" s="17" t="s">
        <v>347</v>
      </c>
    </row>
    <row r="12" spans="1:17" x14ac:dyDescent="0.25">
      <c r="A12" s="11" t="s">
        <v>466</v>
      </c>
      <c r="B12" s="11" t="s">
        <v>465</v>
      </c>
      <c r="C12" s="13">
        <v>85261</v>
      </c>
      <c r="D12" s="14" t="s">
        <v>181</v>
      </c>
      <c r="E12" s="14" t="s">
        <v>210</v>
      </c>
      <c r="F12" s="14" t="s">
        <v>70</v>
      </c>
      <c r="G12" s="24">
        <v>44013</v>
      </c>
      <c r="H12" s="24">
        <v>44021</v>
      </c>
      <c r="I12" s="24">
        <v>44295</v>
      </c>
      <c r="J12" s="13">
        <v>9</v>
      </c>
      <c r="K12" s="15"/>
      <c r="L12" s="14" t="s">
        <v>313</v>
      </c>
      <c r="M12" s="14" t="s">
        <v>196</v>
      </c>
      <c r="N12" s="16">
        <v>0.57986000000000004</v>
      </c>
      <c r="O12" s="14" t="s">
        <v>202</v>
      </c>
      <c r="P12" s="16">
        <v>3.1071399999999998</v>
      </c>
      <c r="Q12" s="17" t="s">
        <v>347</v>
      </c>
    </row>
    <row r="13" spans="1:17" x14ac:dyDescent="0.25">
      <c r="A13" s="11" t="s">
        <v>466</v>
      </c>
      <c r="B13" s="11" t="s">
        <v>465</v>
      </c>
      <c r="C13" s="13">
        <v>85261</v>
      </c>
      <c r="D13" s="14" t="s">
        <v>181</v>
      </c>
      <c r="E13" s="14" t="s">
        <v>210</v>
      </c>
      <c r="F13" s="14" t="s">
        <v>70</v>
      </c>
      <c r="G13" s="24">
        <v>44013</v>
      </c>
      <c r="H13" s="24">
        <v>44021</v>
      </c>
      <c r="I13" s="24">
        <v>44295</v>
      </c>
      <c r="J13" s="13">
        <v>9</v>
      </c>
      <c r="K13" s="15"/>
      <c r="L13" s="14" t="s">
        <v>313</v>
      </c>
      <c r="M13" s="14" t="s">
        <v>196</v>
      </c>
      <c r="N13" s="16">
        <v>0.57986000000000004</v>
      </c>
      <c r="O13" s="14" t="s">
        <v>197</v>
      </c>
      <c r="P13" s="16">
        <v>3.1785000000000001</v>
      </c>
      <c r="Q13" s="17" t="s">
        <v>347</v>
      </c>
    </row>
    <row r="14" spans="1:17" x14ac:dyDescent="0.25">
      <c r="A14" s="11" t="s">
        <v>466</v>
      </c>
      <c r="B14" s="11" t="s">
        <v>465</v>
      </c>
      <c r="C14" s="13">
        <v>85386</v>
      </c>
      <c r="D14" s="14" t="s">
        <v>181</v>
      </c>
      <c r="E14" s="14" t="s">
        <v>176</v>
      </c>
      <c r="F14" s="14" t="s">
        <v>178</v>
      </c>
      <c r="G14" s="24">
        <v>44018</v>
      </c>
      <c r="H14" s="24">
        <v>44034</v>
      </c>
      <c r="I14" s="24">
        <v>44673</v>
      </c>
      <c r="J14" s="13">
        <v>21</v>
      </c>
      <c r="K14" s="15">
        <v>28852</v>
      </c>
      <c r="L14" s="14" t="s">
        <v>228</v>
      </c>
      <c r="M14" s="14" t="s">
        <v>197</v>
      </c>
      <c r="N14" s="16">
        <v>2.4285999999999999</v>
      </c>
      <c r="O14" s="14" t="s">
        <v>61</v>
      </c>
      <c r="P14" s="16">
        <v>7.5053599999999996</v>
      </c>
      <c r="Q14" s="17" t="s">
        <v>347</v>
      </c>
    </row>
    <row r="15" spans="1:17" x14ac:dyDescent="0.25">
      <c r="A15" s="11" t="s">
        <v>466</v>
      </c>
      <c r="B15" s="11" t="s">
        <v>465</v>
      </c>
      <c r="C15" s="13">
        <v>85420</v>
      </c>
      <c r="D15" s="14" t="s">
        <v>74</v>
      </c>
      <c r="E15" s="14" t="s">
        <v>331</v>
      </c>
      <c r="F15" s="14" t="s">
        <v>333</v>
      </c>
      <c r="G15" s="24">
        <v>44036</v>
      </c>
      <c r="H15" s="24">
        <v>44147</v>
      </c>
      <c r="I15" s="24">
        <v>45423</v>
      </c>
      <c r="J15" s="13">
        <v>36</v>
      </c>
      <c r="K15" s="15">
        <v>15120</v>
      </c>
      <c r="L15" s="14" t="s">
        <v>335</v>
      </c>
      <c r="M15" s="14" t="s">
        <v>196</v>
      </c>
      <c r="N15" s="16">
        <v>0.67</v>
      </c>
      <c r="O15" s="14" t="s">
        <v>61</v>
      </c>
      <c r="P15" s="16" t="s">
        <v>0</v>
      </c>
      <c r="Q15" s="17" t="s">
        <v>347</v>
      </c>
    </row>
    <row r="16" spans="1:17" x14ac:dyDescent="0.25">
      <c r="A16" s="11" t="s">
        <v>466</v>
      </c>
      <c r="B16" s="11" t="s">
        <v>465</v>
      </c>
      <c r="C16" s="13">
        <v>86307</v>
      </c>
      <c r="D16" s="14" t="s">
        <v>74</v>
      </c>
      <c r="E16" s="14" t="s">
        <v>160</v>
      </c>
      <c r="F16" s="14" t="s">
        <v>162</v>
      </c>
      <c r="G16" s="24">
        <v>44088</v>
      </c>
      <c r="H16" s="24">
        <v>44160</v>
      </c>
      <c r="I16" s="24">
        <v>45713</v>
      </c>
      <c r="J16" s="13">
        <v>51</v>
      </c>
      <c r="K16" s="15"/>
      <c r="L16" s="14" t="s">
        <v>340</v>
      </c>
      <c r="M16" s="14" t="s">
        <v>196</v>
      </c>
      <c r="N16" s="16">
        <v>0.56000000000000005</v>
      </c>
      <c r="O16" s="14" t="s">
        <v>197</v>
      </c>
      <c r="P16" s="16">
        <v>0.49342000000000003</v>
      </c>
      <c r="Q16" s="17" t="s">
        <v>347</v>
      </c>
    </row>
    <row r="17" spans="1:17" x14ac:dyDescent="0.25">
      <c r="A17" s="11" t="s">
        <v>466</v>
      </c>
      <c r="B17" s="11" t="s">
        <v>465</v>
      </c>
      <c r="C17" s="13">
        <v>86307</v>
      </c>
      <c r="D17" s="14" t="s">
        <v>74</v>
      </c>
      <c r="E17" s="14" t="s">
        <v>160</v>
      </c>
      <c r="F17" s="14" t="s">
        <v>162</v>
      </c>
      <c r="G17" s="24">
        <v>44088</v>
      </c>
      <c r="H17" s="24">
        <v>44160</v>
      </c>
      <c r="I17" s="24">
        <v>45713</v>
      </c>
      <c r="J17" s="13">
        <v>51</v>
      </c>
      <c r="K17" s="15"/>
      <c r="L17" s="14" t="s">
        <v>340</v>
      </c>
      <c r="M17" s="14" t="s">
        <v>196</v>
      </c>
      <c r="N17" s="16">
        <v>0.56000000000000005</v>
      </c>
      <c r="O17" s="14" t="s">
        <v>236</v>
      </c>
      <c r="P17" s="16">
        <v>0.54583999999999999</v>
      </c>
      <c r="Q17" s="17" t="s">
        <v>347</v>
      </c>
    </row>
    <row r="18" spans="1:17" x14ac:dyDescent="0.25">
      <c r="A18" s="11" t="s">
        <v>466</v>
      </c>
      <c r="B18" s="11" t="s">
        <v>465</v>
      </c>
      <c r="C18" s="13">
        <v>86307</v>
      </c>
      <c r="D18" s="14" t="s">
        <v>74</v>
      </c>
      <c r="E18" s="14" t="s">
        <v>160</v>
      </c>
      <c r="F18" s="14" t="s">
        <v>162</v>
      </c>
      <c r="G18" s="24">
        <v>44088</v>
      </c>
      <c r="H18" s="24">
        <v>44160</v>
      </c>
      <c r="I18" s="24">
        <v>45713</v>
      </c>
      <c r="J18" s="13">
        <v>51</v>
      </c>
      <c r="K18" s="15">
        <v>10541</v>
      </c>
      <c r="L18" s="14" t="s">
        <v>340</v>
      </c>
      <c r="M18" s="14" t="s">
        <v>196</v>
      </c>
      <c r="N18" s="16">
        <v>0.56000000000000005</v>
      </c>
      <c r="O18" s="14" t="s">
        <v>241</v>
      </c>
      <c r="P18" s="16">
        <v>0.89214000000000004</v>
      </c>
      <c r="Q18" s="17" t="s">
        <v>347</v>
      </c>
    </row>
    <row r="19" spans="1:17" x14ac:dyDescent="0.25">
      <c r="A19" s="11" t="s">
        <v>466</v>
      </c>
      <c r="B19" s="11" t="s">
        <v>465</v>
      </c>
      <c r="C19" s="13">
        <v>86307</v>
      </c>
      <c r="D19" s="14" t="s">
        <v>74</v>
      </c>
      <c r="E19" s="14" t="s">
        <v>160</v>
      </c>
      <c r="F19" s="14" t="s">
        <v>162</v>
      </c>
      <c r="G19" s="24">
        <v>44088</v>
      </c>
      <c r="H19" s="24">
        <v>44160</v>
      </c>
      <c r="I19" s="24">
        <v>45713</v>
      </c>
      <c r="J19" s="13">
        <v>51</v>
      </c>
      <c r="K19" s="15"/>
      <c r="L19" s="14" t="s">
        <v>340</v>
      </c>
      <c r="M19" s="14" t="s">
        <v>196</v>
      </c>
      <c r="N19" s="16">
        <v>0.56000000000000005</v>
      </c>
      <c r="O19" s="14" t="s">
        <v>202</v>
      </c>
      <c r="P19" s="16">
        <v>0.94786000000000004</v>
      </c>
      <c r="Q19" s="17" t="s">
        <v>347</v>
      </c>
    </row>
    <row r="20" spans="1:17" x14ac:dyDescent="0.25">
      <c r="A20" s="11" t="s">
        <v>466</v>
      </c>
      <c r="B20" s="11" t="s">
        <v>465</v>
      </c>
      <c r="C20" s="13">
        <v>86307</v>
      </c>
      <c r="D20" s="14" t="s">
        <v>74</v>
      </c>
      <c r="E20" s="14" t="s">
        <v>160</v>
      </c>
      <c r="F20" s="14" t="s">
        <v>162</v>
      </c>
      <c r="G20" s="24">
        <v>44088</v>
      </c>
      <c r="H20" s="24">
        <v>44160</v>
      </c>
      <c r="I20" s="24">
        <v>45713</v>
      </c>
      <c r="J20" s="13">
        <v>51</v>
      </c>
      <c r="K20" s="15"/>
      <c r="L20" s="14" t="s">
        <v>340</v>
      </c>
      <c r="M20" s="14" t="s">
        <v>196</v>
      </c>
      <c r="N20" s="16">
        <v>0.56000000000000005</v>
      </c>
      <c r="O20" s="14" t="s">
        <v>61</v>
      </c>
      <c r="P20" s="16">
        <v>12.590999999999999</v>
      </c>
      <c r="Q20" s="17" t="s">
        <v>347</v>
      </c>
    </row>
    <row r="21" spans="1:17" x14ac:dyDescent="0.25">
      <c r="A21" s="18" t="s">
        <v>466</v>
      </c>
      <c r="B21" s="18" t="s">
        <v>465</v>
      </c>
      <c r="C21" s="19">
        <v>87784</v>
      </c>
      <c r="D21" s="20" t="s">
        <v>74</v>
      </c>
      <c r="E21" s="20" t="s">
        <v>210</v>
      </c>
      <c r="F21" s="20" t="s">
        <v>70</v>
      </c>
      <c r="G21" s="25">
        <v>44133</v>
      </c>
      <c r="H21" s="25">
        <v>44158</v>
      </c>
      <c r="I21" s="25">
        <v>44377</v>
      </c>
      <c r="J21" s="19">
        <v>5</v>
      </c>
      <c r="K21" s="21"/>
      <c r="L21" s="20" t="s">
        <v>426</v>
      </c>
      <c r="M21" s="20" t="s">
        <v>429</v>
      </c>
      <c r="N21" s="22">
        <v>0.46500000000000002</v>
      </c>
      <c r="O21" s="20" t="s">
        <v>215</v>
      </c>
      <c r="P21" s="22">
        <v>0.42226999999999998</v>
      </c>
      <c r="Q21" s="23" t="s">
        <v>454</v>
      </c>
    </row>
    <row r="22" spans="1:17" x14ac:dyDescent="0.25">
      <c r="A22" s="18" t="s">
        <v>466</v>
      </c>
      <c r="B22" s="18" t="s">
        <v>465</v>
      </c>
      <c r="C22" s="19">
        <v>87784</v>
      </c>
      <c r="D22" s="20" t="s">
        <v>74</v>
      </c>
      <c r="E22" s="20" t="s">
        <v>210</v>
      </c>
      <c r="F22" s="20" t="s">
        <v>70</v>
      </c>
      <c r="G22" s="25">
        <v>44133</v>
      </c>
      <c r="H22" s="25">
        <v>44158</v>
      </c>
      <c r="I22" s="25">
        <v>44377</v>
      </c>
      <c r="J22" s="19">
        <v>5</v>
      </c>
      <c r="K22" s="21"/>
      <c r="L22" s="20" t="s">
        <v>426</v>
      </c>
      <c r="M22" s="20" t="s">
        <v>429</v>
      </c>
      <c r="N22" s="22">
        <v>0.46500000000000002</v>
      </c>
      <c r="O22" s="20" t="s">
        <v>196</v>
      </c>
      <c r="P22" s="22">
        <v>0.47</v>
      </c>
      <c r="Q22" s="23" t="s">
        <v>454</v>
      </c>
    </row>
    <row r="23" spans="1:17" x14ac:dyDescent="0.25">
      <c r="A23" s="18" t="s">
        <v>466</v>
      </c>
      <c r="B23" s="18" t="s">
        <v>465</v>
      </c>
      <c r="C23" s="19">
        <v>87784</v>
      </c>
      <c r="D23" s="20" t="s">
        <v>74</v>
      </c>
      <c r="E23" s="20" t="s">
        <v>210</v>
      </c>
      <c r="F23" s="20" t="s">
        <v>70</v>
      </c>
      <c r="G23" s="25">
        <v>44133</v>
      </c>
      <c r="H23" s="25">
        <v>44158</v>
      </c>
      <c r="I23" s="25">
        <v>44377</v>
      </c>
      <c r="J23" s="19">
        <v>5</v>
      </c>
      <c r="K23" s="21">
        <v>8174</v>
      </c>
      <c r="L23" s="20" t="s">
        <v>426</v>
      </c>
      <c r="M23" s="20" t="s">
        <v>429</v>
      </c>
      <c r="N23" s="22">
        <v>0.46500000000000002</v>
      </c>
      <c r="O23" s="20" t="s">
        <v>61</v>
      </c>
      <c r="P23" s="22">
        <v>16.245000000000001</v>
      </c>
      <c r="Q23" s="23" t="s">
        <v>454</v>
      </c>
    </row>
    <row r="24" spans="1:17" x14ac:dyDescent="0.25">
      <c r="A24" s="18" t="s">
        <v>466</v>
      </c>
      <c r="B24" s="18" t="s">
        <v>465</v>
      </c>
      <c r="C24" s="19">
        <v>88916</v>
      </c>
      <c r="D24" s="20" t="s">
        <v>74</v>
      </c>
      <c r="E24" s="20" t="s">
        <v>435</v>
      </c>
      <c r="F24" s="20" t="s">
        <v>171</v>
      </c>
      <c r="G24" s="25">
        <v>44187</v>
      </c>
      <c r="H24" s="25">
        <v>44242</v>
      </c>
      <c r="I24" s="25">
        <v>45518</v>
      </c>
      <c r="J24" s="19">
        <v>36</v>
      </c>
      <c r="K24" s="21"/>
      <c r="L24" s="20" t="s">
        <v>438</v>
      </c>
      <c r="M24" s="20" t="s">
        <v>429</v>
      </c>
      <c r="N24" s="22">
        <v>0.46500000000000002</v>
      </c>
      <c r="O24" s="20" t="s">
        <v>196</v>
      </c>
      <c r="P24" s="22">
        <v>0.47</v>
      </c>
      <c r="Q24" s="23" t="s">
        <v>454</v>
      </c>
    </row>
    <row r="25" spans="1:17" x14ac:dyDescent="0.25">
      <c r="A25" s="18" t="s">
        <v>466</v>
      </c>
      <c r="B25" s="18" t="s">
        <v>465</v>
      </c>
      <c r="C25" s="19">
        <v>88916</v>
      </c>
      <c r="D25" s="20" t="s">
        <v>74</v>
      </c>
      <c r="E25" s="20" t="s">
        <v>435</v>
      </c>
      <c r="F25" s="20" t="s">
        <v>171</v>
      </c>
      <c r="G25" s="25">
        <v>44187</v>
      </c>
      <c r="H25" s="25">
        <v>44242</v>
      </c>
      <c r="I25" s="25">
        <v>45518</v>
      </c>
      <c r="J25" s="19">
        <v>36</v>
      </c>
      <c r="K25" s="21"/>
      <c r="L25" s="20" t="s">
        <v>438</v>
      </c>
      <c r="M25" s="20" t="s">
        <v>429</v>
      </c>
      <c r="N25" s="22">
        <v>0.46500000000000002</v>
      </c>
      <c r="O25" s="20" t="s">
        <v>202</v>
      </c>
      <c r="P25" s="22">
        <v>0.94786000000000004</v>
      </c>
      <c r="Q25" s="23" t="s">
        <v>454</v>
      </c>
    </row>
    <row r="26" spans="1:17" x14ac:dyDescent="0.25">
      <c r="A26" s="18" t="s">
        <v>466</v>
      </c>
      <c r="B26" s="18" t="s">
        <v>465</v>
      </c>
      <c r="C26" s="19">
        <v>88916</v>
      </c>
      <c r="D26" s="20" t="s">
        <v>74</v>
      </c>
      <c r="E26" s="20" t="s">
        <v>435</v>
      </c>
      <c r="F26" s="20" t="s">
        <v>171</v>
      </c>
      <c r="G26" s="25">
        <v>44187</v>
      </c>
      <c r="H26" s="25">
        <v>44242</v>
      </c>
      <c r="I26" s="25">
        <v>45518</v>
      </c>
      <c r="J26" s="19">
        <v>36</v>
      </c>
      <c r="K26" s="21"/>
      <c r="L26" s="20" t="s">
        <v>438</v>
      </c>
      <c r="M26" s="20" t="s">
        <v>429</v>
      </c>
      <c r="N26" s="22">
        <v>0.46500000000000002</v>
      </c>
      <c r="O26" s="20" t="s">
        <v>236</v>
      </c>
      <c r="P26" s="22">
        <v>1.5894999999999999</v>
      </c>
      <c r="Q26" s="23" t="s">
        <v>454</v>
      </c>
    </row>
    <row r="27" spans="1:17" x14ac:dyDescent="0.25">
      <c r="A27" s="18" t="s">
        <v>466</v>
      </c>
      <c r="B27" s="18" t="s">
        <v>465</v>
      </c>
      <c r="C27" s="19">
        <v>88916</v>
      </c>
      <c r="D27" s="20" t="s">
        <v>74</v>
      </c>
      <c r="E27" s="20" t="s">
        <v>435</v>
      </c>
      <c r="F27" s="20" t="s">
        <v>171</v>
      </c>
      <c r="G27" s="25">
        <v>44187</v>
      </c>
      <c r="H27" s="25">
        <v>44242</v>
      </c>
      <c r="I27" s="25">
        <v>45518</v>
      </c>
      <c r="J27" s="19">
        <v>36</v>
      </c>
      <c r="K27" s="21">
        <v>5600</v>
      </c>
      <c r="L27" s="20" t="s">
        <v>438</v>
      </c>
      <c r="M27" s="20" t="s">
        <v>429</v>
      </c>
      <c r="N27" s="22">
        <v>0.46500000000000002</v>
      </c>
      <c r="O27" s="20" t="s">
        <v>241</v>
      </c>
      <c r="P27" s="22">
        <v>5.54</v>
      </c>
      <c r="Q27" s="23" t="s">
        <v>454</v>
      </c>
    </row>
    <row r="28" spans="1:17" x14ac:dyDescent="0.25">
      <c r="A28" s="18" t="s">
        <v>466</v>
      </c>
      <c r="B28" s="18" t="s">
        <v>465</v>
      </c>
      <c r="C28" s="19">
        <v>88916</v>
      </c>
      <c r="D28" s="20" t="s">
        <v>74</v>
      </c>
      <c r="E28" s="20" t="s">
        <v>435</v>
      </c>
      <c r="F28" s="20" t="s">
        <v>171</v>
      </c>
      <c r="G28" s="25">
        <v>44187</v>
      </c>
      <c r="H28" s="25">
        <v>44242</v>
      </c>
      <c r="I28" s="25">
        <v>45518</v>
      </c>
      <c r="J28" s="19">
        <v>36</v>
      </c>
      <c r="K28" s="21"/>
      <c r="L28" s="20" t="s">
        <v>438</v>
      </c>
      <c r="M28" s="20" t="s">
        <v>429</v>
      </c>
      <c r="N28" s="22">
        <v>0.46500000000000002</v>
      </c>
      <c r="O28" s="20" t="s">
        <v>61</v>
      </c>
      <c r="P28" s="22">
        <v>6.5</v>
      </c>
      <c r="Q28" s="23" t="s">
        <v>454</v>
      </c>
    </row>
    <row r="32" spans="1:17" x14ac:dyDescent="0.25">
      <c r="A32" t="s">
        <v>481</v>
      </c>
    </row>
    <row r="34" spans="1:17" ht="30" x14ac:dyDescent="0.25">
      <c r="A34" s="9" t="s">
        <v>463</v>
      </c>
      <c r="B34" s="10" t="s">
        <v>464</v>
      </c>
      <c r="C34" s="9" t="s">
        <v>49</v>
      </c>
      <c r="D34" s="12" t="s">
        <v>467</v>
      </c>
      <c r="E34" s="9" t="s">
        <v>468</v>
      </c>
      <c r="F34" s="9" t="s">
        <v>469</v>
      </c>
      <c r="G34" s="12" t="s">
        <v>470</v>
      </c>
      <c r="H34" s="12" t="s">
        <v>471</v>
      </c>
      <c r="I34" s="12" t="s">
        <v>472</v>
      </c>
      <c r="J34" s="9" t="s">
        <v>473</v>
      </c>
      <c r="K34" s="9" t="s">
        <v>474</v>
      </c>
      <c r="L34" s="9" t="s">
        <v>475</v>
      </c>
      <c r="M34" s="9" t="s">
        <v>476</v>
      </c>
      <c r="N34" s="9" t="s">
        <v>477</v>
      </c>
      <c r="O34" s="9" t="s">
        <v>478</v>
      </c>
      <c r="P34" s="9" t="s">
        <v>479</v>
      </c>
      <c r="Q34" s="9" t="s">
        <v>480</v>
      </c>
    </row>
    <row r="35" spans="1:17" x14ac:dyDescent="0.25">
      <c r="A35" s="11" t="s">
        <v>466</v>
      </c>
      <c r="B35" s="11" t="s">
        <v>465</v>
      </c>
      <c r="C35" s="13">
        <v>50328</v>
      </c>
      <c r="D35" s="14" t="s">
        <v>62</v>
      </c>
      <c r="E35" s="14" t="s">
        <v>52</v>
      </c>
      <c r="F35" s="14" t="s">
        <v>54</v>
      </c>
      <c r="G35" s="24">
        <v>42086</v>
      </c>
      <c r="H35" s="24">
        <v>42156</v>
      </c>
      <c r="I35" s="24">
        <v>44561</v>
      </c>
      <c r="J35" s="13">
        <v>36</v>
      </c>
      <c r="K35" s="15">
        <v>280</v>
      </c>
      <c r="L35" s="14" t="s">
        <v>58</v>
      </c>
      <c r="M35" s="14" t="s">
        <v>61</v>
      </c>
      <c r="N35" s="16">
        <v>17.100000000000001</v>
      </c>
      <c r="O35" s="14" t="s">
        <v>0</v>
      </c>
      <c r="P35" s="16" t="s">
        <v>0</v>
      </c>
      <c r="Q35" s="17" t="s">
        <v>347</v>
      </c>
    </row>
    <row r="36" spans="1:17" x14ac:dyDescent="0.25">
      <c r="A36" s="11" t="s">
        <v>466</v>
      </c>
      <c r="B36" s="11" t="s">
        <v>465</v>
      </c>
      <c r="C36" s="13">
        <v>55849</v>
      </c>
      <c r="D36" s="14" t="s">
        <v>258</v>
      </c>
      <c r="E36" s="14" t="s">
        <v>253</v>
      </c>
      <c r="F36" s="14" t="s">
        <v>255</v>
      </c>
      <c r="G36" s="24">
        <v>42395</v>
      </c>
      <c r="H36" s="24">
        <v>42636</v>
      </c>
      <c r="I36" s="24">
        <v>44461</v>
      </c>
      <c r="J36" s="13">
        <v>60</v>
      </c>
      <c r="K36" s="15">
        <v>456</v>
      </c>
      <c r="L36" s="14" t="s">
        <v>58</v>
      </c>
      <c r="M36" s="14" t="s">
        <v>61</v>
      </c>
      <c r="N36" s="16">
        <v>17.100000000000001</v>
      </c>
      <c r="O36" s="14" t="s">
        <v>0</v>
      </c>
      <c r="P36" s="16" t="s">
        <v>0</v>
      </c>
      <c r="Q36" s="17" t="s">
        <v>347</v>
      </c>
    </row>
    <row r="37" spans="1:17" x14ac:dyDescent="0.25">
      <c r="A37" s="11" t="s">
        <v>466</v>
      </c>
      <c r="B37" s="11" t="s">
        <v>465</v>
      </c>
      <c r="C37" s="13">
        <v>60914</v>
      </c>
      <c r="D37" s="14" t="s">
        <v>74</v>
      </c>
      <c r="E37" s="14" t="s">
        <v>81</v>
      </c>
      <c r="F37" s="14" t="s">
        <v>83</v>
      </c>
      <c r="G37" s="24">
        <v>42695</v>
      </c>
      <c r="H37" s="24">
        <v>42891</v>
      </c>
      <c r="I37" s="24">
        <v>44560</v>
      </c>
      <c r="J37" s="13">
        <v>48</v>
      </c>
      <c r="K37" s="15">
        <v>23735</v>
      </c>
      <c r="L37" s="14" t="s">
        <v>58</v>
      </c>
      <c r="M37" s="14" t="s">
        <v>61</v>
      </c>
      <c r="N37" s="16">
        <v>17.100000000000001</v>
      </c>
      <c r="O37" s="14" t="s">
        <v>0</v>
      </c>
      <c r="P37" s="16" t="s">
        <v>0</v>
      </c>
      <c r="Q37" s="17" t="s">
        <v>347</v>
      </c>
    </row>
    <row r="38" spans="1:17" x14ac:dyDescent="0.25">
      <c r="A38" s="11" t="s">
        <v>466</v>
      </c>
      <c r="B38" s="11" t="s">
        <v>465</v>
      </c>
      <c r="C38" s="13">
        <v>62643</v>
      </c>
      <c r="D38" s="14" t="s">
        <v>74</v>
      </c>
      <c r="E38" s="14" t="s">
        <v>68</v>
      </c>
      <c r="F38" s="14" t="s">
        <v>70</v>
      </c>
      <c r="G38" s="24">
        <v>42800</v>
      </c>
      <c r="H38" s="24">
        <v>42826</v>
      </c>
      <c r="I38" s="24">
        <v>44377</v>
      </c>
      <c r="J38" s="13">
        <v>48</v>
      </c>
      <c r="K38" s="15">
        <v>9296</v>
      </c>
      <c r="L38" s="14" t="s">
        <v>58</v>
      </c>
      <c r="M38" s="14" t="s">
        <v>61</v>
      </c>
      <c r="N38" s="16">
        <v>16.245000000000001</v>
      </c>
      <c r="O38" s="14" t="s">
        <v>0</v>
      </c>
      <c r="P38" s="16" t="s">
        <v>0</v>
      </c>
      <c r="Q38" s="17" t="s">
        <v>347</v>
      </c>
    </row>
    <row r="39" spans="1:17" x14ac:dyDescent="0.25">
      <c r="A39" s="11" t="s">
        <v>466</v>
      </c>
      <c r="B39" s="11" t="s">
        <v>465</v>
      </c>
      <c r="C39" s="13">
        <v>62910</v>
      </c>
      <c r="D39" s="14" t="s">
        <v>74</v>
      </c>
      <c r="E39" s="14" t="s">
        <v>90</v>
      </c>
      <c r="F39" s="14" t="s">
        <v>92</v>
      </c>
      <c r="G39" s="24">
        <v>42845</v>
      </c>
      <c r="H39" s="24">
        <v>42891</v>
      </c>
      <c r="I39" s="24">
        <v>44352</v>
      </c>
      <c r="J39" s="13">
        <v>48</v>
      </c>
      <c r="K39" s="15">
        <v>21004</v>
      </c>
      <c r="L39" s="14" t="s">
        <v>58</v>
      </c>
      <c r="M39" s="14" t="s">
        <v>61</v>
      </c>
      <c r="N39" s="16">
        <v>16.245000000000001</v>
      </c>
      <c r="O39" s="14" t="s">
        <v>0</v>
      </c>
      <c r="P39" s="16" t="s">
        <v>0</v>
      </c>
      <c r="Q39" s="17" t="s">
        <v>347</v>
      </c>
    </row>
    <row r="40" spans="1:17" x14ac:dyDescent="0.25">
      <c r="A40" s="11" t="s">
        <v>466</v>
      </c>
      <c r="B40" s="11" t="s">
        <v>465</v>
      </c>
      <c r="C40" s="13">
        <v>64692</v>
      </c>
      <c r="D40" s="14" t="s">
        <v>74</v>
      </c>
      <c r="E40" s="14" t="s">
        <v>98</v>
      </c>
      <c r="F40" s="14" t="s">
        <v>100</v>
      </c>
      <c r="G40" s="24">
        <v>42914</v>
      </c>
      <c r="H40" s="24">
        <v>43124</v>
      </c>
      <c r="I40" s="24">
        <v>44401</v>
      </c>
      <c r="J40" s="13">
        <v>36</v>
      </c>
      <c r="K40" s="15">
        <v>4333</v>
      </c>
      <c r="L40" s="14" t="s">
        <v>58</v>
      </c>
      <c r="M40" s="14" t="s">
        <v>61</v>
      </c>
      <c r="N40" s="16">
        <v>16.245000000000001</v>
      </c>
      <c r="O40" s="14" t="s">
        <v>0</v>
      </c>
      <c r="P40" s="16" t="s">
        <v>0</v>
      </c>
      <c r="Q40" s="17" t="s">
        <v>347</v>
      </c>
    </row>
    <row r="41" spans="1:17" x14ac:dyDescent="0.25">
      <c r="A41" s="11" t="s">
        <v>466</v>
      </c>
      <c r="B41" s="11" t="s">
        <v>465</v>
      </c>
      <c r="C41" s="13">
        <v>67051</v>
      </c>
      <c r="D41" s="14" t="s">
        <v>74</v>
      </c>
      <c r="E41" s="14" t="s">
        <v>106</v>
      </c>
      <c r="F41" s="14" t="s">
        <v>108</v>
      </c>
      <c r="G41" s="24">
        <v>43054</v>
      </c>
      <c r="H41" s="24">
        <v>43221</v>
      </c>
      <c r="I41" s="24">
        <v>44317</v>
      </c>
      <c r="J41" s="13">
        <v>36</v>
      </c>
      <c r="K41" s="15">
        <v>4439</v>
      </c>
      <c r="L41" s="14" t="s">
        <v>58</v>
      </c>
      <c r="M41" s="14" t="s">
        <v>61</v>
      </c>
      <c r="N41" s="16">
        <v>16.245000000000001</v>
      </c>
      <c r="O41" s="14" t="s">
        <v>0</v>
      </c>
      <c r="P41" s="16" t="s">
        <v>0</v>
      </c>
      <c r="Q41" s="17" t="s">
        <v>347</v>
      </c>
    </row>
    <row r="42" spans="1:17" x14ac:dyDescent="0.25">
      <c r="A42" s="11" t="s">
        <v>466</v>
      </c>
      <c r="B42" s="11" t="s">
        <v>465</v>
      </c>
      <c r="C42" s="13">
        <v>68907</v>
      </c>
      <c r="D42" s="14" t="s">
        <v>74</v>
      </c>
      <c r="E42" s="14" t="s">
        <v>113</v>
      </c>
      <c r="F42" s="14" t="s">
        <v>115</v>
      </c>
      <c r="G42" s="24">
        <v>43167</v>
      </c>
      <c r="H42" s="24">
        <v>43231</v>
      </c>
      <c r="I42" s="24">
        <v>44511</v>
      </c>
      <c r="J42" s="13">
        <v>36</v>
      </c>
      <c r="K42" s="15">
        <v>13440</v>
      </c>
      <c r="L42" s="14" t="s">
        <v>58</v>
      </c>
      <c r="M42" s="14" t="s">
        <v>61</v>
      </c>
      <c r="N42" s="16">
        <v>16.245000000000001</v>
      </c>
      <c r="O42" s="14" t="s">
        <v>0</v>
      </c>
      <c r="P42" s="16" t="s">
        <v>0</v>
      </c>
      <c r="Q42" s="17" t="s">
        <v>347</v>
      </c>
    </row>
    <row r="43" spans="1:17" x14ac:dyDescent="0.25">
      <c r="A43" s="11" t="s">
        <v>466</v>
      </c>
      <c r="B43" s="11" t="s">
        <v>465</v>
      </c>
      <c r="C43" s="13">
        <v>70870</v>
      </c>
      <c r="D43" s="14" t="s">
        <v>74</v>
      </c>
      <c r="E43" s="14" t="s">
        <v>124</v>
      </c>
      <c r="F43" s="14" t="s">
        <v>126</v>
      </c>
      <c r="G43" s="24">
        <v>43278</v>
      </c>
      <c r="H43" s="24">
        <v>43488</v>
      </c>
      <c r="I43" s="24">
        <v>44949</v>
      </c>
      <c r="J43" s="13">
        <v>48</v>
      </c>
      <c r="K43" s="15">
        <v>1456</v>
      </c>
      <c r="L43" s="14" t="s">
        <v>58</v>
      </c>
      <c r="M43" s="14" t="s">
        <v>61</v>
      </c>
      <c r="N43" s="16">
        <v>16.245000000000001</v>
      </c>
      <c r="O43" s="14" t="s">
        <v>0</v>
      </c>
      <c r="P43" s="16" t="s">
        <v>0</v>
      </c>
      <c r="Q43" s="17" t="s">
        <v>347</v>
      </c>
    </row>
    <row r="44" spans="1:17" x14ac:dyDescent="0.25">
      <c r="A44" s="11" t="s">
        <v>466</v>
      </c>
      <c r="B44" s="11" t="s">
        <v>465</v>
      </c>
      <c r="C44" s="13">
        <v>73867</v>
      </c>
      <c r="D44" s="14" t="s">
        <v>74</v>
      </c>
      <c r="E44" s="14" t="s">
        <v>169</v>
      </c>
      <c r="F44" s="14" t="s">
        <v>171</v>
      </c>
      <c r="G44" s="24">
        <v>43455</v>
      </c>
      <c r="H44" s="24">
        <v>43804</v>
      </c>
      <c r="I44" s="24">
        <v>44534</v>
      </c>
      <c r="J44" s="13">
        <v>24</v>
      </c>
      <c r="K44" s="15">
        <v>1120</v>
      </c>
      <c r="L44" s="14" t="s">
        <v>58</v>
      </c>
      <c r="M44" s="14" t="s">
        <v>61</v>
      </c>
      <c r="N44" s="16">
        <v>16.245000000000001</v>
      </c>
      <c r="O44" s="14" t="s">
        <v>0</v>
      </c>
      <c r="P44" s="16" t="s">
        <v>0</v>
      </c>
      <c r="Q44" s="17" t="s">
        <v>347</v>
      </c>
    </row>
    <row r="45" spans="1:17" x14ac:dyDescent="0.25">
      <c r="A45" s="11" t="s">
        <v>466</v>
      </c>
      <c r="B45" s="11" t="s">
        <v>465</v>
      </c>
      <c r="C45" s="13">
        <v>75211</v>
      </c>
      <c r="D45" s="14" t="s">
        <v>136</v>
      </c>
      <c r="E45" s="14" t="s">
        <v>131</v>
      </c>
      <c r="F45" s="14" t="s">
        <v>133</v>
      </c>
      <c r="G45" s="24">
        <v>43528</v>
      </c>
      <c r="H45" s="24">
        <v>43617</v>
      </c>
      <c r="I45" s="24">
        <v>45108</v>
      </c>
      <c r="J45" s="13">
        <v>49</v>
      </c>
      <c r="K45" s="15">
        <v>1000</v>
      </c>
      <c r="L45" s="14" t="s">
        <v>58</v>
      </c>
      <c r="M45" s="14" t="s">
        <v>61</v>
      </c>
      <c r="N45" s="16">
        <v>16.245000000000001</v>
      </c>
      <c r="O45" s="14" t="s">
        <v>0</v>
      </c>
      <c r="P45" s="16" t="s">
        <v>0</v>
      </c>
      <c r="Q45" s="17" t="s">
        <v>347</v>
      </c>
    </row>
    <row r="46" spans="1:17" x14ac:dyDescent="0.25">
      <c r="A46" s="11" t="s">
        <v>466</v>
      </c>
      <c r="B46" s="11" t="s">
        <v>465</v>
      </c>
      <c r="C46" s="13">
        <v>74397</v>
      </c>
      <c r="D46" s="14" t="s">
        <v>74</v>
      </c>
      <c r="E46" s="14" t="s">
        <v>113</v>
      </c>
      <c r="F46" s="14" t="s">
        <v>115</v>
      </c>
      <c r="G46" s="24">
        <v>43537</v>
      </c>
      <c r="H46" s="24">
        <v>43648</v>
      </c>
      <c r="I46" s="24">
        <v>44927</v>
      </c>
      <c r="J46" s="13">
        <v>36</v>
      </c>
      <c r="K46" s="15">
        <v>5043</v>
      </c>
      <c r="L46" s="14" t="s">
        <v>58</v>
      </c>
      <c r="M46" s="14" t="s">
        <v>61</v>
      </c>
      <c r="N46" s="16">
        <v>16.245000000000001</v>
      </c>
      <c r="O46" s="14" t="s">
        <v>0</v>
      </c>
      <c r="P46" s="16" t="s">
        <v>0</v>
      </c>
      <c r="Q46" s="17" t="s">
        <v>347</v>
      </c>
    </row>
    <row r="47" spans="1:17" x14ac:dyDescent="0.25">
      <c r="A47" s="11" t="s">
        <v>466</v>
      </c>
      <c r="B47" s="11" t="s">
        <v>465</v>
      </c>
      <c r="C47" s="13">
        <v>77747</v>
      </c>
      <c r="D47" s="14" t="s">
        <v>74</v>
      </c>
      <c r="E47" s="14" t="s">
        <v>113</v>
      </c>
      <c r="F47" s="14" t="s">
        <v>115</v>
      </c>
      <c r="G47" s="24">
        <v>43647</v>
      </c>
      <c r="H47" s="24">
        <v>43663</v>
      </c>
      <c r="I47" s="24">
        <v>44578</v>
      </c>
      <c r="J47" s="13">
        <v>24</v>
      </c>
      <c r="K47" s="15">
        <v>17472</v>
      </c>
      <c r="L47" s="14" t="s">
        <v>58</v>
      </c>
      <c r="M47" s="14" t="s">
        <v>61</v>
      </c>
      <c r="N47" s="16">
        <v>16.245000000000001</v>
      </c>
      <c r="O47" s="14" t="s">
        <v>0</v>
      </c>
      <c r="P47" s="16" t="s">
        <v>0</v>
      </c>
      <c r="Q47" s="17" t="s">
        <v>347</v>
      </c>
    </row>
    <row r="48" spans="1:17" x14ac:dyDescent="0.25">
      <c r="A48" s="11" t="s">
        <v>466</v>
      </c>
      <c r="B48" s="11" t="s">
        <v>465</v>
      </c>
      <c r="C48" s="13">
        <v>80034</v>
      </c>
      <c r="D48" s="14" t="s">
        <v>74</v>
      </c>
      <c r="E48" s="14" t="s">
        <v>152</v>
      </c>
      <c r="F48" s="14" t="s">
        <v>154</v>
      </c>
      <c r="G48" s="24">
        <v>43671</v>
      </c>
      <c r="H48" s="24">
        <v>43740</v>
      </c>
      <c r="I48" s="24">
        <v>44835</v>
      </c>
      <c r="J48" s="13">
        <v>36</v>
      </c>
      <c r="K48" s="15">
        <v>4972</v>
      </c>
      <c r="L48" s="14" t="s">
        <v>58</v>
      </c>
      <c r="M48" s="14" t="s">
        <v>61</v>
      </c>
      <c r="N48" s="16">
        <v>16.245000000000001</v>
      </c>
      <c r="O48" s="14" t="s">
        <v>0</v>
      </c>
      <c r="P48" s="16" t="s">
        <v>0</v>
      </c>
      <c r="Q48" s="17" t="s">
        <v>347</v>
      </c>
    </row>
    <row r="49" spans="1:17" x14ac:dyDescent="0.25">
      <c r="A49" s="11" t="s">
        <v>466</v>
      </c>
      <c r="B49" s="11" t="s">
        <v>465</v>
      </c>
      <c r="C49" s="13">
        <v>78289</v>
      </c>
      <c r="D49" s="14" t="s">
        <v>74</v>
      </c>
      <c r="E49" s="14" t="s">
        <v>160</v>
      </c>
      <c r="F49" s="14" t="s">
        <v>162</v>
      </c>
      <c r="G49" s="24">
        <v>43682</v>
      </c>
      <c r="H49" s="24">
        <v>43769</v>
      </c>
      <c r="I49" s="24">
        <v>44926</v>
      </c>
      <c r="J49" s="13">
        <v>36</v>
      </c>
      <c r="K49" s="15">
        <v>8128</v>
      </c>
      <c r="L49" s="14" t="s">
        <v>58</v>
      </c>
      <c r="M49" s="14" t="s">
        <v>61</v>
      </c>
      <c r="N49" s="16">
        <v>16.245000000000001</v>
      </c>
      <c r="O49" s="14" t="s">
        <v>0</v>
      </c>
      <c r="P49" s="16" t="s">
        <v>0</v>
      </c>
      <c r="Q49" s="17" t="s">
        <v>347</v>
      </c>
    </row>
    <row r="50" spans="1:17" x14ac:dyDescent="0.25">
      <c r="A50" s="11" t="s">
        <v>466</v>
      </c>
      <c r="B50" s="11" t="s">
        <v>465</v>
      </c>
      <c r="C50" s="13">
        <v>78730</v>
      </c>
      <c r="D50" s="14" t="s">
        <v>74</v>
      </c>
      <c r="E50" s="14" t="s">
        <v>323</v>
      </c>
      <c r="F50" s="14" t="s">
        <v>325</v>
      </c>
      <c r="G50" s="24">
        <v>43755</v>
      </c>
      <c r="H50" s="24">
        <v>44047</v>
      </c>
      <c r="I50" s="24">
        <v>45141</v>
      </c>
      <c r="J50" s="13">
        <v>36</v>
      </c>
      <c r="K50" s="15">
        <v>1120</v>
      </c>
      <c r="L50" s="14" t="s">
        <v>58</v>
      </c>
      <c r="M50" s="14" t="s">
        <v>61</v>
      </c>
      <c r="N50" s="16">
        <v>16.245000000000001</v>
      </c>
      <c r="O50" s="14" t="s">
        <v>0</v>
      </c>
      <c r="P50" s="16" t="s">
        <v>0</v>
      </c>
      <c r="Q50" s="17" t="s">
        <v>347</v>
      </c>
    </row>
    <row r="51" spans="1:17" x14ac:dyDescent="0.25">
      <c r="A51" s="11" t="s">
        <v>466</v>
      </c>
      <c r="B51" s="11" t="s">
        <v>465</v>
      </c>
      <c r="C51" s="13">
        <v>81552</v>
      </c>
      <c r="D51" s="14" t="s">
        <v>74</v>
      </c>
      <c r="E51" s="14" t="s">
        <v>52</v>
      </c>
      <c r="F51" s="14" t="s">
        <v>54</v>
      </c>
      <c r="G51" s="24">
        <v>43900</v>
      </c>
      <c r="H51" s="24">
        <v>44270</v>
      </c>
      <c r="I51" s="24">
        <v>45730</v>
      </c>
      <c r="J51" s="13">
        <v>36</v>
      </c>
      <c r="K51" s="15">
        <v>499</v>
      </c>
      <c r="L51" s="14" t="s">
        <v>58</v>
      </c>
      <c r="M51" s="14" t="s">
        <v>61</v>
      </c>
      <c r="N51" s="16">
        <v>16.245000000000001</v>
      </c>
      <c r="O51" s="14" t="s">
        <v>0</v>
      </c>
      <c r="P51" s="16" t="s">
        <v>0</v>
      </c>
      <c r="Q51" s="17" t="s">
        <v>347</v>
      </c>
    </row>
    <row r="52" spans="1:17" x14ac:dyDescent="0.25">
      <c r="A52" s="11" t="s">
        <v>466</v>
      </c>
      <c r="B52" s="11" t="s">
        <v>465</v>
      </c>
      <c r="C52" s="13">
        <v>81522</v>
      </c>
      <c r="D52" s="14" t="s">
        <v>189</v>
      </c>
      <c r="E52" s="14" t="s">
        <v>184</v>
      </c>
      <c r="F52" s="14" t="s">
        <v>186</v>
      </c>
      <c r="G52" s="24">
        <v>43908</v>
      </c>
      <c r="H52" s="24">
        <v>43978</v>
      </c>
      <c r="I52" s="24">
        <v>45438</v>
      </c>
      <c r="J52" s="13">
        <v>36</v>
      </c>
      <c r="K52" s="15">
        <v>9132</v>
      </c>
      <c r="L52" s="14" t="s">
        <v>58</v>
      </c>
      <c r="M52" s="14" t="s">
        <v>61</v>
      </c>
      <c r="N52" s="16">
        <v>7.5053599999999996</v>
      </c>
      <c r="O52" s="14" t="s">
        <v>0</v>
      </c>
      <c r="P52" s="16" t="s">
        <v>0</v>
      </c>
      <c r="Q52" s="17" t="s">
        <v>347</v>
      </c>
    </row>
  </sheetData>
  <sortState xmlns:xlrd2="http://schemas.microsoft.com/office/spreadsheetml/2017/richdata2" ref="A4:Q28">
    <sortCondition ref="G4:G28"/>
  </sortState>
  <pageMargins left="0.7" right="0.7" top="0.75" bottom="0.75" header="0.3" footer="0.3"/>
  <pageSetup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160A1-DCB1-4D5F-A84D-0A79A05F42F2}">
  <dimension ref="A3:B14"/>
  <sheetViews>
    <sheetView workbookViewId="0">
      <selection activeCell="A3" sqref="A3"/>
    </sheetView>
  </sheetViews>
  <sheetFormatPr defaultRowHeight="15" x14ac:dyDescent="0.25"/>
  <cols>
    <col min="1" max="1" width="13.140625" bestFit="1" customWidth="1"/>
    <col min="2" max="2" width="17.7109375" bestFit="1" customWidth="1"/>
  </cols>
  <sheetData>
    <row r="3" spans="1:2" x14ac:dyDescent="0.25">
      <c r="A3" s="26" t="s">
        <v>482</v>
      </c>
      <c r="B3" t="s">
        <v>484</v>
      </c>
    </row>
    <row r="4" spans="1:2" x14ac:dyDescent="0.25">
      <c r="A4" s="27">
        <v>82514</v>
      </c>
      <c r="B4" s="28">
        <v>6046</v>
      </c>
    </row>
    <row r="5" spans="1:2" x14ac:dyDescent="0.25">
      <c r="A5" s="27">
        <v>83908</v>
      </c>
      <c r="B5" s="28">
        <v>9030</v>
      </c>
    </row>
    <row r="6" spans="1:2" x14ac:dyDescent="0.25">
      <c r="A6" s="27">
        <v>84548</v>
      </c>
      <c r="B6" s="28">
        <v>15876</v>
      </c>
    </row>
    <row r="7" spans="1:2" x14ac:dyDescent="0.25">
      <c r="A7" s="27">
        <v>84724</v>
      </c>
      <c r="B7" s="28">
        <v>4752</v>
      </c>
    </row>
    <row r="8" spans="1:2" x14ac:dyDescent="0.25">
      <c r="A8" s="27">
        <v>85261</v>
      </c>
      <c r="B8" s="28">
        <v>10901</v>
      </c>
    </row>
    <row r="9" spans="1:2" x14ac:dyDescent="0.25">
      <c r="A9" s="27">
        <v>85386</v>
      </c>
      <c r="B9" s="28">
        <v>28852</v>
      </c>
    </row>
    <row r="10" spans="1:2" x14ac:dyDescent="0.25">
      <c r="A10" s="27">
        <v>85420</v>
      </c>
      <c r="B10" s="28">
        <v>15120</v>
      </c>
    </row>
    <row r="11" spans="1:2" x14ac:dyDescent="0.25">
      <c r="A11" s="27">
        <v>86307</v>
      </c>
      <c r="B11" s="28">
        <v>10541</v>
      </c>
    </row>
    <row r="12" spans="1:2" x14ac:dyDescent="0.25">
      <c r="A12" s="27">
        <v>87784</v>
      </c>
      <c r="B12" s="28">
        <v>8174</v>
      </c>
    </row>
    <row r="13" spans="1:2" x14ac:dyDescent="0.25">
      <c r="A13" s="27">
        <v>88916</v>
      </c>
      <c r="B13" s="28">
        <v>5600</v>
      </c>
    </row>
    <row r="14" spans="1:2" x14ac:dyDescent="0.25">
      <c r="A14" s="27" t="s">
        <v>483</v>
      </c>
      <c r="B14" s="28">
        <v>114892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4A08-DDE2-4433-970E-94D9E8542144}">
  <sheetPr>
    <outlinePr summaryBelow="0" summaryRight="0"/>
  </sheetPr>
  <dimension ref="A1:AY142"/>
  <sheetViews>
    <sheetView zoomScaleNormal="100" workbookViewId="0">
      <pane ySplit="1" topLeftCell="A2" activePane="bottomLeft" state="frozen"/>
      <selection pane="bottomLeft" activeCell="A2" sqref="A2"/>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F3" s="1"/>
      <c r="G3" s="1"/>
      <c r="H3" s="1"/>
      <c r="K3" s="1"/>
      <c r="L3" s="1"/>
      <c r="M3" s="1"/>
      <c r="O3" s="1"/>
      <c r="T3" s="1"/>
      <c r="AC3" s="1"/>
      <c r="AF3" s="1"/>
      <c r="AG3" s="1"/>
      <c r="AI3" s="1"/>
      <c r="AP3" s="1"/>
      <c r="AS3" s="1"/>
      <c r="AU3" s="1"/>
      <c r="AX3" s="1"/>
      <c r="AY3" s="1"/>
    </row>
    <row r="4" spans="1:51" outlineLevel="1" x14ac:dyDescent="0.25">
      <c r="B4" s="1" t="s">
        <v>52</v>
      </c>
      <c r="C4" s="1" t="s">
        <v>53</v>
      </c>
      <c r="D4" s="1" t="s">
        <v>54</v>
      </c>
      <c r="E4" s="1" t="s">
        <v>55</v>
      </c>
      <c r="F4" s="2">
        <v>42156</v>
      </c>
      <c r="G4" s="2">
        <v>44561</v>
      </c>
      <c r="H4" s="3">
        <v>36</v>
      </c>
      <c r="I4" s="1" t="s">
        <v>56</v>
      </c>
      <c r="J4" s="1" t="s">
        <v>57</v>
      </c>
      <c r="K4" s="4">
        <v>840</v>
      </c>
      <c r="L4" s="5">
        <v>6.1749999999999998</v>
      </c>
      <c r="M4" s="6">
        <v>0</v>
      </c>
      <c r="N4" s="1" t="s">
        <v>0</v>
      </c>
      <c r="O4" s="7" t="s">
        <v>0</v>
      </c>
      <c r="P4" s="1" t="s">
        <v>0</v>
      </c>
      <c r="Q4" s="1" t="s">
        <v>58</v>
      </c>
      <c r="R4" s="1" t="s">
        <v>0</v>
      </c>
      <c r="S4" s="1" t="s">
        <v>0</v>
      </c>
      <c r="T4" s="2">
        <v>42234</v>
      </c>
      <c r="U4" s="1" t="s">
        <v>59</v>
      </c>
      <c r="V4" s="1" t="s">
        <v>60</v>
      </c>
      <c r="W4" s="1" t="s">
        <v>61</v>
      </c>
      <c r="X4" s="1" t="s">
        <v>0</v>
      </c>
      <c r="Y4" s="1" t="s">
        <v>61</v>
      </c>
      <c r="Z4" s="1" t="s">
        <v>0</v>
      </c>
      <c r="AA4" s="1" t="s">
        <v>0</v>
      </c>
      <c r="AB4" s="1" t="s">
        <v>0</v>
      </c>
      <c r="AC4" s="5" t="s">
        <v>0</v>
      </c>
      <c r="AD4" s="1" t="b">
        <v>0</v>
      </c>
      <c r="AE4" s="1" t="s">
        <v>62</v>
      </c>
      <c r="AF4" s="2">
        <v>42086</v>
      </c>
      <c r="AG4" s="6" t="s">
        <v>0</v>
      </c>
      <c r="AH4" s="1" t="s">
        <v>0</v>
      </c>
      <c r="AI4" s="7" t="s">
        <v>0</v>
      </c>
      <c r="AJ4" s="1" t="s">
        <v>63</v>
      </c>
      <c r="AK4" s="1" t="s">
        <v>0</v>
      </c>
      <c r="AL4" s="1" t="s">
        <v>0</v>
      </c>
      <c r="AM4" s="1" t="s">
        <v>0</v>
      </c>
      <c r="AN4" s="1" t="s">
        <v>0</v>
      </c>
      <c r="AO4" s="1" t="s">
        <v>64</v>
      </c>
      <c r="AP4" s="6" t="s">
        <v>0</v>
      </c>
      <c r="AQ4" s="1" t="s">
        <v>0</v>
      </c>
      <c r="AR4" s="1" t="s">
        <v>0</v>
      </c>
      <c r="AS4" s="3">
        <v>17717</v>
      </c>
      <c r="AT4" s="1" t="s">
        <v>65</v>
      </c>
      <c r="AU4" s="2">
        <v>42059</v>
      </c>
      <c r="AV4" s="1" t="s">
        <v>66</v>
      </c>
      <c r="AW4" s="1" t="s">
        <v>67</v>
      </c>
      <c r="AX4" s="3">
        <v>50328</v>
      </c>
      <c r="AY4" s="3">
        <v>1157876</v>
      </c>
    </row>
    <row r="5" spans="1:51" outlineLevel="1" x14ac:dyDescent="0.25">
      <c r="B5" s="1" t="s">
        <v>68</v>
      </c>
      <c r="C5" s="1" t="s">
        <v>69</v>
      </c>
      <c r="D5" s="1" t="s">
        <v>70</v>
      </c>
      <c r="E5" s="1" t="s">
        <v>71</v>
      </c>
      <c r="F5" s="2">
        <v>42826</v>
      </c>
      <c r="G5" s="2">
        <v>44377</v>
      </c>
      <c r="H5" s="3">
        <v>48</v>
      </c>
      <c r="I5" s="1" t="s">
        <v>56</v>
      </c>
      <c r="J5" s="1" t="s">
        <v>57</v>
      </c>
      <c r="K5" s="4">
        <v>150584</v>
      </c>
      <c r="L5" s="5">
        <v>5.8660699999999997</v>
      </c>
      <c r="M5" s="6">
        <v>0</v>
      </c>
      <c r="N5" s="1" t="s">
        <v>0</v>
      </c>
      <c r="O5" s="7" t="s">
        <v>0</v>
      </c>
      <c r="P5" s="1" t="s">
        <v>72</v>
      </c>
      <c r="Q5" s="1" t="s">
        <v>58</v>
      </c>
      <c r="R5" s="1" t="s">
        <v>0</v>
      </c>
      <c r="S5" s="1" t="s">
        <v>0</v>
      </c>
      <c r="T5" s="2">
        <v>42809</v>
      </c>
      <c r="U5" s="1" t="s">
        <v>73</v>
      </c>
      <c r="V5" s="1" t="s">
        <v>60</v>
      </c>
      <c r="W5" s="1" t="s">
        <v>61</v>
      </c>
      <c r="X5" s="1" t="s">
        <v>0</v>
      </c>
      <c r="Y5" s="1" t="s">
        <v>61</v>
      </c>
      <c r="Z5" s="1" t="s">
        <v>0</v>
      </c>
      <c r="AA5" s="1" t="s">
        <v>0</v>
      </c>
      <c r="AB5" s="1" t="s">
        <v>0</v>
      </c>
      <c r="AC5" s="5" t="s">
        <v>0</v>
      </c>
      <c r="AD5" s="1" t="b">
        <v>0</v>
      </c>
      <c r="AE5" s="1" t="s">
        <v>74</v>
      </c>
      <c r="AF5" s="2">
        <v>42800</v>
      </c>
      <c r="AG5" s="6" t="s">
        <v>0</v>
      </c>
      <c r="AH5" s="1" t="s">
        <v>75</v>
      </c>
      <c r="AI5" s="7">
        <v>6.1749999999999998</v>
      </c>
      <c r="AJ5" s="1" t="s">
        <v>76</v>
      </c>
      <c r="AK5" s="1" t="s">
        <v>77</v>
      </c>
      <c r="AL5" s="1" t="s">
        <v>78</v>
      </c>
      <c r="AM5" s="1" t="s">
        <v>0</v>
      </c>
      <c r="AN5" s="1" t="s">
        <v>79</v>
      </c>
      <c r="AO5" s="1" t="s">
        <v>64</v>
      </c>
      <c r="AP5" s="6" t="s">
        <v>0</v>
      </c>
      <c r="AQ5" s="1" t="s">
        <v>0</v>
      </c>
      <c r="AR5" s="1" t="s">
        <v>0</v>
      </c>
      <c r="AS5" s="3">
        <v>24008</v>
      </c>
      <c r="AT5" s="1" t="s">
        <v>65</v>
      </c>
      <c r="AU5" s="2">
        <v>42789.5</v>
      </c>
      <c r="AV5" s="1" t="s">
        <v>80</v>
      </c>
      <c r="AW5" s="1" t="s">
        <v>0</v>
      </c>
      <c r="AX5" s="3">
        <v>62643</v>
      </c>
      <c r="AY5" s="3">
        <v>1114884</v>
      </c>
    </row>
    <row r="6" spans="1:51" outlineLevel="1" x14ac:dyDescent="0.25">
      <c r="B6" s="1" t="s">
        <v>81</v>
      </c>
      <c r="C6" s="1" t="s">
        <v>82</v>
      </c>
      <c r="D6" s="1" t="s">
        <v>83</v>
      </c>
      <c r="E6" s="1" t="s">
        <v>71</v>
      </c>
      <c r="F6" s="2">
        <v>42891</v>
      </c>
      <c r="G6" s="2">
        <v>44560</v>
      </c>
      <c r="H6" s="3">
        <v>48</v>
      </c>
      <c r="I6" s="1" t="s">
        <v>56</v>
      </c>
      <c r="J6" s="1" t="s">
        <v>57</v>
      </c>
      <c r="K6" s="4">
        <v>263014</v>
      </c>
      <c r="L6" s="5">
        <v>6.1749999999999998</v>
      </c>
      <c r="M6" s="6">
        <v>0</v>
      </c>
      <c r="N6" s="1" t="s">
        <v>0</v>
      </c>
      <c r="O6" s="7" t="s">
        <v>0</v>
      </c>
      <c r="P6" s="1" t="s">
        <v>84</v>
      </c>
      <c r="Q6" s="1" t="s">
        <v>58</v>
      </c>
      <c r="R6" s="1" t="s">
        <v>0</v>
      </c>
      <c r="S6" s="1" t="s">
        <v>0</v>
      </c>
      <c r="T6" s="2">
        <v>42891</v>
      </c>
      <c r="U6" s="1" t="s">
        <v>85</v>
      </c>
      <c r="V6" s="1" t="s">
        <v>60</v>
      </c>
      <c r="W6" s="1" t="s">
        <v>61</v>
      </c>
      <c r="X6" s="1" t="s">
        <v>0</v>
      </c>
      <c r="Y6" s="1" t="s">
        <v>61</v>
      </c>
      <c r="Z6" s="1" t="s">
        <v>0</v>
      </c>
      <c r="AA6" s="1" t="s">
        <v>0</v>
      </c>
      <c r="AB6" s="1" t="s">
        <v>0</v>
      </c>
      <c r="AC6" s="5" t="s">
        <v>0</v>
      </c>
      <c r="AD6" s="1" t="b">
        <v>0</v>
      </c>
      <c r="AE6" s="1" t="s">
        <v>74</v>
      </c>
      <c r="AF6" s="2">
        <v>42695</v>
      </c>
      <c r="AG6" s="6" t="s">
        <v>0</v>
      </c>
      <c r="AH6" s="1" t="s">
        <v>75</v>
      </c>
      <c r="AI6" s="7">
        <v>6.1749999999999998</v>
      </c>
      <c r="AJ6" s="1" t="s">
        <v>86</v>
      </c>
      <c r="AK6" s="1" t="s">
        <v>87</v>
      </c>
      <c r="AL6" s="1" t="s">
        <v>0</v>
      </c>
      <c r="AM6" s="1" t="s">
        <v>0</v>
      </c>
      <c r="AN6" s="1" t="s">
        <v>88</v>
      </c>
      <c r="AO6" s="1" t="s">
        <v>64</v>
      </c>
      <c r="AP6" s="6" t="s">
        <v>0</v>
      </c>
      <c r="AQ6" s="1" t="s">
        <v>0</v>
      </c>
      <c r="AR6" s="1" t="s">
        <v>0</v>
      </c>
      <c r="AS6" s="3">
        <v>18705</v>
      </c>
      <c r="AT6" s="1" t="s">
        <v>65</v>
      </c>
      <c r="AU6" s="2">
        <v>42668</v>
      </c>
      <c r="AV6" s="1" t="s">
        <v>89</v>
      </c>
      <c r="AW6" s="1" t="s">
        <v>0</v>
      </c>
      <c r="AX6" s="3">
        <v>60914</v>
      </c>
      <c r="AY6" s="3">
        <v>1093433</v>
      </c>
    </row>
    <row r="7" spans="1:51" outlineLevel="1" x14ac:dyDescent="0.25">
      <c r="B7" s="1" t="s">
        <v>90</v>
      </c>
      <c r="C7" s="1" t="s">
        <v>91</v>
      </c>
      <c r="D7" s="1" t="s">
        <v>92</v>
      </c>
      <c r="E7" s="1" t="s">
        <v>93</v>
      </c>
      <c r="F7" s="2">
        <v>42891</v>
      </c>
      <c r="G7" s="2">
        <v>44352</v>
      </c>
      <c r="H7" s="3">
        <v>48</v>
      </c>
      <c r="I7" s="1" t="s">
        <v>56</v>
      </c>
      <c r="J7" s="1" t="s">
        <v>57</v>
      </c>
      <c r="K7" s="4">
        <v>355841</v>
      </c>
      <c r="L7" s="5">
        <v>5.8660699999999997</v>
      </c>
      <c r="M7" s="6">
        <v>0</v>
      </c>
      <c r="N7" s="1" t="s">
        <v>0</v>
      </c>
      <c r="O7" s="7" t="s">
        <v>0</v>
      </c>
      <c r="P7" s="1" t="s">
        <v>94</v>
      </c>
      <c r="Q7" s="1" t="s">
        <v>58</v>
      </c>
      <c r="R7" s="1" t="s">
        <v>0</v>
      </c>
      <c r="S7" s="1" t="s">
        <v>0</v>
      </c>
      <c r="T7" s="2">
        <v>42891</v>
      </c>
      <c r="U7" s="1" t="s">
        <v>95</v>
      </c>
      <c r="V7" s="1" t="s">
        <v>60</v>
      </c>
      <c r="W7" s="1" t="s">
        <v>61</v>
      </c>
      <c r="X7" s="1" t="s">
        <v>0</v>
      </c>
      <c r="Y7" s="1" t="s">
        <v>61</v>
      </c>
      <c r="Z7" s="1" t="s">
        <v>0</v>
      </c>
      <c r="AA7" s="1" t="s">
        <v>0</v>
      </c>
      <c r="AB7" s="1" t="s">
        <v>0</v>
      </c>
      <c r="AC7" s="5" t="s">
        <v>0</v>
      </c>
      <c r="AD7" s="1" t="b">
        <v>0</v>
      </c>
      <c r="AE7" s="1" t="s">
        <v>74</v>
      </c>
      <c r="AF7" s="2">
        <v>42845</v>
      </c>
      <c r="AG7" s="6" t="s">
        <v>0</v>
      </c>
      <c r="AH7" s="1" t="s">
        <v>75</v>
      </c>
      <c r="AI7" s="7">
        <v>6.18</v>
      </c>
      <c r="AJ7" s="1" t="s">
        <v>96</v>
      </c>
      <c r="AK7" s="1" t="s">
        <v>97</v>
      </c>
      <c r="AL7" s="1" t="s">
        <v>0</v>
      </c>
      <c r="AM7" s="1" t="s">
        <v>0</v>
      </c>
      <c r="AN7" s="1" t="s">
        <v>0</v>
      </c>
      <c r="AO7" s="1" t="s">
        <v>64</v>
      </c>
      <c r="AP7" s="6" t="s">
        <v>0</v>
      </c>
      <c r="AQ7" s="1" t="s">
        <v>0</v>
      </c>
      <c r="AR7" s="1" t="s">
        <v>0</v>
      </c>
      <c r="AS7" s="3">
        <v>18069</v>
      </c>
      <c r="AT7" s="1" t="s">
        <v>65</v>
      </c>
      <c r="AU7" s="2">
        <v>42801.6875</v>
      </c>
      <c r="AV7" s="1" t="s">
        <v>80</v>
      </c>
      <c r="AW7" s="1" t="s">
        <v>0</v>
      </c>
      <c r="AX7" s="3">
        <v>62910</v>
      </c>
      <c r="AY7" s="3">
        <v>1117402</v>
      </c>
    </row>
    <row r="8" spans="1:51" outlineLevel="1" x14ac:dyDescent="0.25">
      <c r="B8" s="1" t="s">
        <v>98</v>
      </c>
      <c r="C8" s="1" t="s">
        <v>99</v>
      </c>
      <c r="D8" s="1" t="s">
        <v>100</v>
      </c>
      <c r="E8" s="1" t="s">
        <v>93</v>
      </c>
      <c r="F8" s="2">
        <v>43124</v>
      </c>
      <c r="G8" s="2">
        <v>44401</v>
      </c>
      <c r="H8" s="3">
        <v>36</v>
      </c>
      <c r="I8" s="1" t="s">
        <v>56</v>
      </c>
      <c r="J8" s="1" t="s">
        <v>57</v>
      </c>
      <c r="K8" s="4">
        <v>111533</v>
      </c>
      <c r="L8" s="5">
        <v>5.8660699999999997</v>
      </c>
      <c r="M8" s="6">
        <v>0</v>
      </c>
      <c r="N8" s="1" t="s">
        <v>0</v>
      </c>
      <c r="O8" s="7" t="s">
        <v>0</v>
      </c>
      <c r="P8" s="1" t="s">
        <v>101</v>
      </c>
      <c r="Q8" s="1" t="s">
        <v>58</v>
      </c>
      <c r="R8" s="1" t="s">
        <v>0</v>
      </c>
      <c r="S8" s="1" t="s">
        <v>0</v>
      </c>
      <c r="T8" s="2">
        <v>43026</v>
      </c>
      <c r="U8" s="1" t="s">
        <v>102</v>
      </c>
      <c r="V8" s="1" t="s">
        <v>60</v>
      </c>
      <c r="W8" s="1" t="s">
        <v>61</v>
      </c>
      <c r="X8" s="1" t="s">
        <v>0</v>
      </c>
      <c r="Y8" s="1" t="s">
        <v>61</v>
      </c>
      <c r="Z8" s="1" t="s">
        <v>0</v>
      </c>
      <c r="AA8" s="1" t="s">
        <v>0</v>
      </c>
      <c r="AB8" s="1" t="s">
        <v>0</v>
      </c>
      <c r="AC8" s="5" t="s">
        <v>0</v>
      </c>
      <c r="AD8" s="1" t="b">
        <v>0</v>
      </c>
      <c r="AE8" s="1" t="s">
        <v>74</v>
      </c>
      <c r="AF8" s="2">
        <v>42914</v>
      </c>
      <c r="AG8" s="6" t="s">
        <v>0</v>
      </c>
      <c r="AH8" s="1" t="s">
        <v>75</v>
      </c>
      <c r="AI8" s="7">
        <v>5.8660699999999997</v>
      </c>
      <c r="AJ8" s="1" t="s">
        <v>103</v>
      </c>
      <c r="AK8" s="1" t="s">
        <v>87</v>
      </c>
      <c r="AL8" s="1" t="s">
        <v>104</v>
      </c>
      <c r="AM8" s="1" t="s">
        <v>0</v>
      </c>
      <c r="AN8" s="1" t="s">
        <v>105</v>
      </c>
      <c r="AO8" s="1" t="s">
        <v>64</v>
      </c>
      <c r="AP8" s="6" t="s">
        <v>0</v>
      </c>
      <c r="AQ8" s="1" t="s">
        <v>0</v>
      </c>
      <c r="AR8" s="1" t="s">
        <v>0</v>
      </c>
      <c r="AS8" s="3">
        <v>30522</v>
      </c>
      <c r="AT8" s="1" t="s">
        <v>65</v>
      </c>
      <c r="AU8" s="2">
        <v>42873.708333333336</v>
      </c>
      <c r="AV8" s="1" t="s">
        <v>89</v>
      </c>
      <c r="AW8" s="1" t="s">
        <v>0</v>
      </c>
      <c r="AX8" s="3">
        <v>64692</v>
      </c>
      <c r="AY8" s="3">
        <v>1123125</v>
      </c>
    </row>
    <row r="9" spans="1:51" outlineLevel="1" x14ac:dyDescent="0.25">
      <c r="B9" s="1" t="s">
        <v>106</v>
      </c>
      <c r="C9" s="1" t="s">
        <v>107</v>
      </c>
      <c r="D9" s="1" t="s">
        <v>108</v>
      </c>
      <c r="E9" s="1" t="s">
        <v>93</v>
      </c>
      <c r="F9" s="2">
        <v>43221</v>
      </c>
      <c r="G9" s="2">
        <v>44317</v>
      </c>
      <c r="H9" s="3">
        <v>36</v>
      </c>
      <c r="I9" s="1" t="s">
        <v>56</v>
      </c>
      <c r="J9" s="1" t="s">
        <v>57</v>
      </c>
      <c r="K9" s="4">
        <v>216721</v>
      </c>
      <c r="L9" s="5">
        <v>5.8660699999999997</v>
      </c>
      <c r="M9" s="6">
        <v>0</v>
      </c>
      <c r="N9" s="1" t="s">
        <v>0</v>
      </c>
      <c r="O9" s="7" t="s">
        <v>0</v>
      </c>
      <c r="P9" s="1" t="s">
        <v>109</v>
      </c>
      <c r="Q9" s="1" t="s">
        <v>58</v>
      </c>
      <c r="R9" s="1" t="s">
        <v>0</v>
      </c>
      <c r="S9" s="1" t="s">
        <v>0</v>
      </c>
      <c r="T9" s="2">
        <v>43091</v>
      </c>
      <c r="U9" s="1" t="s">
        <v>110</v>
      </c>
      <c r="V9" s="1" t="s">
        <v>60</v>
      </c>
      <c r="W9" s="1" t="s">
        <v>61</v>
      </c>
      <c r="X9" s="1" t="s">
        <v>0</v>
      </c>
      <c r="Y9" s="1" t="s">
        <v>61</v>
      </c>
      <c r="Z9" s="1" t="s">
        <v>0</v>
      </c>
      <c r="AA9" s="1" t="s">
        <v>0</v>
      </c>
      <c r="AB9" s="1" t="s">
        <v>0</v>
      </c>
      <c r="AC9" s="5" t="s">
        <v>0</v>
      </c>
      <c r="AD9" s="1" t="b">
        <v>0</v>
      </c>
      <c r="AE9" s="1" t="s">
        <v>74</v>
      </c>
      <c r="AF9" s="2">
        <v>43054</v>
      </c>
      <c r="AG9" s="6" t="s">
        <v>0</v>
      </c>
      <c r="AH9" s="1" t="s">
        <v>75</v>
      </c>
      <c r="AI9" s="7">
        <v>5.8660699999999997</v>
      </c>
      <c r="AJ9" s="1" t="s">
        <v>111</v>
      </c>
      <c r="AK9" s="1" t="s">
        <v>112</v>
      </c>
      <c r="AL9" s="1" t="s">
        <v>0</v>
      </c>
      <c r="AM9" s="1" t="s">
        <v>0</v>
      </c>
      <c r="AN9" s="1" t="s">
        <v>105</v>
      </c>
      <c r="AO9" s="1" t="s">
        <v>64</v>
      </c>
      <c r="AP9" s="6" t="s">
        <v>0</v>
      </c>
      <c r="AQ9" s="1" t="s">
        <v>0</v>
      </c>
      <c r="AR9" s="1" t="s">
        <v>0</v>
      </c>
      <c r="AS9" s="3">
        <v>18670</v>
      </c>
      <c r="AT9" s="1" t="s">
        <v>65</v>
      </c>
      <c r="AU9" s="2">
        <v>43028.375</v>
      </c>
      <c r="AV9" s="1" t="s">
        <v>89</v>
      </c>
      <c r="AW9" s="1" t="s">
        <v>0</v>
      </c>
      <c r="AX9" s="3">
        <v>67051</v>
      </c>
      <c r="AY9" s="3">
        <v>1144885</v>
      </c>
    </row>
    <row r="10" spans="1:51" outlineLevel="1" x14ac:dyDescent="0.25">
      <c r="B10" s="1" t="s">
        <v>113</v>
      </c>
      <c r="C10" s="1" t="s">
        <v>114</v>
      </c>
      <c r="D10" s="1" t="s">
        <v>115</v>
      </c>
      <c r="E10" s="1" t="s">
        <v>93</v>
      </c>
      <c r="F10" s="2">
        <v>43231</v>
      </c>
      <c r="G10" s="2">
        <v>44511</v>
      </c>
      <c r="H10" s="3">
        <v>36</v>
      </c>
      <c r="I10" s="1" t="s">
        <v>56</v>
      </c>
      <c r="J10" s="1" t="s">
        <v>57</v>
      </c>
      <c r="K10" s="4">
        <v>389760</v>
      </c>
      <c r="L10" s="5">
        <v>5.8660699999999997</v>
      </c>
      <c r="M10" s="6">
        <v>0</v>
      </c>
      <c r="N10" s="1" t="s">
        <v>0</v>
      </c>
      <c r="O10" s="7" t="s">
        <v>0</v>
      </c>
      <c r="P10" s="1" t="s">
        <v>116</v>
      </c>
      <c r="Q10" s="1" t="s">
        <v>58</v>
      </c>
      <c r="R10" s="1" t="s">
        <v>0</v>
      </c>
      <c r="S10" s="1" t="s">
        <v>0</v>
      </c>
      <c r="T10" s="2">
        <v>43231</v>
      </c>
      <c r="U10" s="1" t="s">
        <v>117</v>
      </c>
      <c r="V10" s="1" t="s">
        <v>60</v>
      </c>
      <c r="W10" s="1" t="s">
        <v>61</v>
      </c>
      <c r="X10" s="1" t="s">
        <v>0</v>
      </c>
      <c r="Y10" s="1" t="s">
        <v>61</v>
      </c>
      <c r="Z10" s="1" t="s">
        <v>0</v>
      </c>
      <c r="AA10" s="1" t="s">
        <v>0</v>
      </c>
      <c r="AB10" s="1" t="s">
        <v>0</v>
      </c>
      <c r="AC10" s="5" t="s">
        <v>0</v>
      </c>
      <c r="AD10" s="1" t="b">
        <v>0</v>
      </c>
      <c r="AE10" s="1" t="s">
        <v>74</v>
      </c>
      <c r="AF10" s="2">
        <v>43167</v>
      </c>
      <c r="AG10" s="6" t="s">
        <v>0</v>
      </c>
      <c r="AH10" s="1" t="s">
        <v>118</v>
      </c>
      <c r="AI10" s="7">
        <v>6859269.5904000001</v>
      </c>
      <c r="AJ10" s="1" t="s">
        <v>119</v>
      </c>
      <c r="AK10" s="1" t="s">
        <v>120</v>
      </c>
      <c r="AL10" s="1" t="s">
        <v>121</v>
      </c>
      <c r="AM10" s="1" t="s">
        <v>0</v>
      </c>
      <c r="AN10" s="1" t="s">
        <v>122</v>
      </c>
      <c r="AO10" s="1" t="s">
        <v>64</v>
      </c>
      <c r="AP10" s="6" t="s">
        <v>0</v>
      </c>
      <c r="AQ10" s="1" t="s">
        <v>0</v>
      </c>
      <c r="AR10" s="1" t="s">
        <v>0</v>
      </c>
      <c r="AS10" s="3">
        <v>23994</v>
      </c>
      <c r="AT10" s="1" t="s">
        <v>65</v>
      </c>
      <c r="AU10" s="2">
        <v>43137.75</v>
      </c>
      <c r="AV10" s="1" t="s">
        <v>123</v>
      </c>
      <c r="AW10" s="1" t="s">
        <v>0</v>
      </c>
      <c r="AX10" s="3">
        <v>68907</v>
      </c>
      <c r="AY10" s="3">
        <v>1158034</v>
      </c>
    </row>
    <row r="11" spans="1:51" outlineLevel="1" x14ac:dyDescent="0.25">
      <c r="B11" s="1" t="s">
        <v>124</v>
      </c>
      <c r="C11" s="1" t="s">
        <v>125</v>
      </c>
      <c r="D11" s="1" t="s">
        <v>126</v>
      </c>
      <c r="E11" s="1" t="s">
        <v>93</v>
      </c>
      <c r="F11" s="2">
        <v>43488</v>
      </c>
      <c r="G11" s="2">
        <v>44949</v>
      </c>
      <c r="H11" s="3">
        <v>48</v>
      </c>
      <c r="I11" s="1" t="s">
        <v>56</v>
      </c>
      <c r="J11" s="1" t="s">
        <v>57</v>
      </c>
      <c r="K11" s="4">
        <v>45444</v>
      </c>
      <c r="L11" s="5">
        <v>5.8660699999999997</v>
      </c>
      <c r="M11" s="6">
        <v>0</v>
      </c>
      <c r="N11" s="1" t="s">
        <v>0</v>
      </c>
      <c r="O11" s="7" t="s">
        <v>0</v>
      </c>
      <c r="P11" s="1" t="s">
        <v>127</v>
      </c>
      <c r="Q11" s="1" t="s">
        <v>58</v>
      </c>
      <c r="R11" s="1" t="s">
        <v>0</v>
      </c>
      <c r="S11" s="1" t="s">
        <v>0</v>
      </c>
      <c r="T11" s="2">
        <v>43488</v>
      </c>
      <c r="U11" s="1" t="s">
        <v>128</v>
      </c>
      <c r="V11" s="1" t="s">
        <v>60</v>
      </c>
      <c r="W11" s="1" t="s">
        <v>61</v>
      </c>
      <c r="X11" s="1" t="s">
        <v>0</v>
      </c>
      <c r="Y11" s="1" t="s">
        <v>61</v>
      </c>
      <c r="Z11" s="1" t="s">
        <v>0</v>
      </c>
      <c r="AA11" s="1" t="s">
        <v>0</v>
      </c>
      <c r="AB11" s="1" t="s">
        <v>0</v>
      </c>
      <c r="AC11" s="5" t="s">
        <v>0</v>
      </c>
      <c r="AD11" s="1" t="b">
        <v>0</v>
      </c>
      <c r="AE11" s="1" t="s">
        <v>74</v>
      </c>
      <c r="AF11" s="2">
        <v>43278</v>
      </c>
      <c r="AG11" s="6" t="s">
        <v>0</v>
      </c>
      <c r="AH11" s="1" t="s">
        <v>75</v>
      </c>
      <c r="AI11" s="7">
        <v>5.9</v>
      </c>
      <c r="AJ11" s="1" t="s">
        <v>129</v>
      </c>
      <c r="AK11" s="1" t="s">
        <v>87</v>
      </c>
      <c r="AL11" s="1" t="s">
        <v>130</v>
      </c>
      <c r="AM11" s="1" t="s">
        <v>0</v>
      </c>
      <c r="AN11" s="1" t="s">
        <v>79</v>
      </c>
      <c r="AO11" s="1" t="s">
        <v>64</v>
      </c>
      <c r="AP11" s="6" t="s">
        <v>0</v>
      </c>
      <c r="AQ11" s="1" t="s">
        <v>0</v>
      </c>
      <c r="AR11" s="1" t="s">
        <v>0</v>
      </c>
      <c r="AS11" s="3">
        <v>27649</v>
      </c>
      <c r="AT11" s="1" t="s">
        <v>65</v>
      </c>
      <c r="AU11" s="2">
        <v>43236.689583333333</v>
      </c>
      <c r="AV11" s="1" t="s">
        <v>123</v>
      </c>
      <c r="AW11" s="1" t="s">
        <v>0</v>
      </c>
      <c r="AX11" s="3">
        <v>70870</v>
      </c>
      <c r="AY11" s="3">
        <v>1171670</v>
      </c>
    </row>
    <row r="12" spans="1:51" outlineLevel="1" x14ac:dyDescent="0.25">
      <c r="B12" s="1" t="s">
        <v>131</v>
      </c>
      <c r="C12" s="1" t="s">
        <v>132</v>
      </c>
      <c r="D12" s="1" t="s">
        <v>133</v>
      </c>
      <c r="E12" s="1" t="s">
        <v>55</v>
      </c>
      <c r="F12" s="2">
        <v>43617</v>
      </c>
      <c r="G12" s="2">
        <v>45108</v>
      </c>
      <c r="H12" s="3">
        <v>49</v>
      </c>
      <c r="I12" s="1" t="s">
        <v>56</v>
      </c>
      <c r="J12" s="1" t="s">
        <v>57</v>
      </c>
      <c r="K12" s="4">
        <v>40001</v>
      </c>
      <c r="L12" s="5">
        <v>5.8660699999999997</v>
      </c>
      <c r="M12" s="6">
        <v>0</v>
      </c>
      <c r="N12" s="1" t="s">
        <v>0</v>
      </c>
      <c r="O12" s="7" t="s">
        <v>0</v>
      </c>
      <c r="P12" s="1" t="s">
        <v>134</v>
      </c>
      <c r="Q12" s="1" t="s">
        <v>58</v>
      </c>
      <c r="R12" s="1" t="s">
        <v>0</v>
      </c>
      <c r="S12" s="1" t="s">
        <v>0</v>
      </c>
      <c r="T12" s="2">
        <v>43544</v>
      </c>
      <c r="U12" s="1" t="s">
        <v>135</v>
      </c>
      <c r="V12" s="1" t="s">
        <v>60</v>
      </c>
      <c r="W12" s="1" t="s">
        <v>61</v>
      </c>
      <c r="X12" s="1" t="s">
        <v>0</v>
      </c>
      <c r="Y12" s="1" t="s">
        <v>61</v>
      </c>
      <c r="Z12" s="1" t="s">
        <v>0</v>
      </c>
      <c r="AA12" s="1" t="s">
        <v>0</v>
      </c>
      <c r="AB12" s="1" t="s">
        <v>0</v>
      </c>
      <c r="AC12" s="5" t="s">
        <v>0</v>
      </c>
      <c r="AD12" s="1" t="b">
        <v>0</v>
      </c>
      <c r="AE12" s="1" t="s">
        <v>136</v>
      </c>
      <c r="AF12" s="2">
        <v>43528</v>
      </c>
      <c r="AG12" s="6" t="s">
        <v>0</v>
      </c>
      <c r="AH12" s="1" t="s">
        <v>137</v>
      </c>
      <c r="AI12" s="7">
        <v>9800458.6799999997</v>
      </c>
      <c r="AJ12" s="1" t="s">
        <v>138</v>
      </c>
      <c r="AK12" s="1" t="s">
        <v>0</v>
      </c>
      <c r="AL12" s="1" t="s">
        <v>0</v>
      </c>
      <c r="AM12" s="1" t="s">
        <v>0</v>
      </c>
      <c r="AN12" s="1" t="s">
        <v>0</v>
      </c>
      <c r="AO12" s="1" t="s">
        <v>64</v>
      </c>
      <c r="AP12" s="6" t="s">
        <v>0</v>
      </c>
      <c r="AQ12" s="1" t="s">
        <v>0</v>
      </c>
      <c r="AR12" s="1" t="s">
        <v>0</v>
      </c>
      <c r="AS12" s="3">
        <v>19194</v>
      </c>
      <c r="AT12" s="1" t="s">
        <v>65</v>
      </c>
      <c r="AU12" s="2">
        <v>43510.458333333336</v>
      </c>
      <c r="AV12" s="1" t="s">
        <v>139</v>
      </c>
      <c r="AW12" s="1" t="s">
        <v>0</v>
      </c>
      <c r="AX12" s="3">
        <v>75211</v>
      </c>
      <c r="AY12" s="3">
        <v>1192912</v>
      </c>
    </row>
    <row r="13" spans="1:51" outlineLevel="1" x14ac:dyDescent="0.25">
      <c r="B13" s="1" t="s">
        <v>113</v>
      </c>
      <c r="C13" s="1" t="s">
        <v>114</v>
      </c>
      <c r="D13" s="1" t="s">
        <v>115</v>
      </c>
      <c r="E13" s="1" t="s">
        <v>140</v>
      </c>
      <c r="F13" s="2">
        <v>43648</v>
      </c>
      <c r="G13" s="2">
        <v>44927</v>
      </c>
      <c r="H13" s="3">
        <v>36</v>
      </c>
      <c r="I13" s="1" t="s">
        <v>56</v>
      </c>
      <c r="J13" s="1" t="s">
        <v>57</v>
      </c>
      <c r="K13" s="4">
        <v>169130</v>
      </c>
      <c r="L13" s="5">
        <v>5.8660699999999997</v>
      </c>
      <c r="M13" s="6">
        <v>0</v>
      </c>
      <c r="N13" s="1" t="s">
        <v>0</v>
      </c>
      <c r="O13" s="7" t="s">
        <v>0</v>
      </c>
      <c r="P13" s="1" t="s">
        <v>141</v>
      </c>
      <c r="Q13" s="1" t="s">
        <v>58</v>
      </c>
      <c r="R13" s="1" t="s">
        <v>0</v>
      </c>
      <c r="S13" s="1" t="s">
        <v>0</v>
      </c>
      <c r="T13" s="2">
        <v>43620</v>
      </c>
      <c r="U13" s="1" t="s">
        <v>142</v>
      </c>
      <c r="V13" s="1" t="s">
        <v>60</v>
      </c>
      <c r="W13" s="1" t="s">
        <v>61</v>
      </c>
      <c r="X13" s="1" t="s">
        <v>0</v>
      </c>
      <c r="Y13" s="1" t="s">
        <v>61</v>
      </c>
      <c r="Z13" s="1" t="s">
        <v>0</v>
      </c>
      <c r="AA13" s="1" t="s">
        <v>0</v>
      </c>
      <c r="AB13" s="1" t="s">
        <v>0</v>
      </c>
      <c r="AC13" s="5" t="s">
        <v>0</v>
      </c>
      <c r="AD13" s="1" t="b">
        <v>0</v>
      </c>
      <c r="AE13" s="1" t="s">
        <v>74</v>
      </c>
      <c r="AF13" s="2">
        <v>43537</v>
      </c>
      <c r="AG13" s="6" t="s">
        <v>0</v>
      </c>
      <c r="AH13" s="1" t="s">
        <v>75</v>
      </c>
      <c r="AI13" s="7">
        <v>6.1749999999999998</v>
      </c>
      <c r="AJ13" s="1" t="s">
        <v>143</v>
      </c>
      <c r="AK13" s="1" t="s">
        <v>144</v>
      </c>
      <c r="AL13" s="1" t="s">
        <v>145</v>
      </c>
      <c r="AM13" s="1" t="s">
        <v>0</v>
      </c>
      <c r="AN13" s="1" t="s">
        <v>0</v>
      </c>
      <c r="AO13" s="1" t="s">
        <v>64</v>
      </c>
      <c r="AP13" s="6" t="s">
        <v>0</v>
      </c>
      <c r="AQ13" s="1" t="s">
        <v>0</v>
      </c>
      <c r="AR13" s="1" t="s">
        <v>0</v>
      </c>
      <c r="AS13" s="3">
        <v>23994</v>
      </c>
      <c r="AT13" s="1" t="s">
        <v>65</v>
      </c>
      <c r="AU13" s="2">
        <v>43455.458333333336</v>
      </c>
      <c r="AV13" s="1" t="s">
        <v>89</v>
      </c>
      <c r="AW13" s="1" t="s">
        <v>0</v>
      </c>
      <c r="AX13" s="3">
        <v>74397</v>
      </c>
      <c r="AY13" s="3">
        <v>1188412</v>
      </c>
    </row>
    <row r="14" spans="1:51" outlineLevel="1" x14ac:dyDescent="0.25">
      <c r="B14" s="1" t="s">
        <v>113</v>
      </c>
      <c r="C14" s="1" t="s">
        <v>114</v>
      </c>
      <c r="D14" s="1" t="s">
        <v>115</v>
      </c>
      <c r="E14" s="1" t="s">
        <v>93</v>
      </c>
      <c r="F14" s="2">
        <v>43663</v>
      </c>
      <c r="G14" s="2">
        <v>44578</v>
      </c>
      <c r="H14" s="3">
        <v>24</v>
      </c>
      <c r="I14" s="1" t="s">
        <v>56</v>
      </c>
      <c r="J14" s="1" t="s">
        <v>57</v>
      </c>
      <c r="K14" s="4">
        <v>538272</v>
      </c>
      <c r="L14" s="5">
        <v>5.8660699999999997</v>
      </c>
      <c r="M14" s="6">
        <v>0</v>
      </c>
      <c r="N14" s="1" t="s">
        <v>0</v>
      </c>
      <c r="O14" s="7" t="s">
        <v>0</v>
      </c>
      <c r="P14" s="1" t="s">
        <v>146</v>
      </c>
      <c r="Q14" s="1" t="s">
        <v>58</v>
      </c>
      <c r="R14" s="1" t="s">
        <v>0</v>
      </c>
      <c r="S14" s="1" t="s">
        <v>0</v>
      </c>
      <c r="T14" s="2">
        <v>43663</v>
      </c>
      <c r="U14" s="1" t="s">
        <v>147</v>
      </c>
      <c r="V14" s="1" t="s">
        <v>60</v>
      </c>
      <c r="W14" s="1" t="s">
        <v>61</v>
      </c>
      <c r="X14" s="1" t="s">
        <v>0</v>
      </c>
      <c r="Y14" s="1" t="s">
        <v>61</v>
      </c>
      <c r="Z14" s="1" t="s">
        <v>0</v>
      </c>
      <c r="AA14" s="1" t="s">
        <v>0</v>
      </c>
      <c r="AB14" s="1" t="s">
        <v>0</v>
      </c>
      <c r="AC14" s="5" t="s">
        <v>0</v>
      </c>
      <c r="AD14" s="1" t="b">
        <v>0</v>
      </c>
      <c r="AE14" s="1" t="s">
        <v>74</v>
      </c>
      <c r="AF14" s="2">
        <v>43647</v>
      </c>
      <c r="AG14" s="6" t="s">
        <v>0</v>
      </c>
      <c r="AH14" s="1" t="s">
        <v>118</v>
      </c>
      <c r="AI14" s="7">
        <v>6315084</v>
      </c>
      <c r="AJ14" s="1" t="s">
        <v>148</v>
      </c>
      <c r="AK14" s="1" t="s">
        <v>149</v>
      </c>
      <c r="AL14" s="1" t="s">
        <v>150</v>
      </c>
      <c r="AM14" s="1" t="s">
        <v>0</v>
      </c>
      <c r="AN14" s="1" t="s">
        <v>151</v>
      </c>
      <c r="AO14" s="1" t="s">
        <v>64</v>
      </c>
      <c r="AP14" s="6" t="s">
        <v>0</v>
      </c>
      <c r="AQ14" s="1" t="s">
        <v>0</v>
      </c>
      <c r="AR14" s="1" t="s">
        <v>0</v>
      </c>
      <c r="AS14" s="3">
        <v>23994</v>
      </c>
      <c r="AT14" s="1" t="s">
        <v>65</v>
      </c>
      <c r="AU14" s="2">
        <v>43630.681250000001</v>
      </c>
      <c r="AV14" s="1" t="s">
        <v>89</v>
      </c>
      <c r="AW14" s="1" t="s">
        <v>0</v>
      </c>
      <c r="AX14" s="3">
        <v>77747</v>
      </c>
      <c r="AY14" s="3">
        <v>1198957</v>
      </c>
    </row>
    <row r="15" spans="1:51" outlineLevel="1" x14ac:dyDescent="0.25">
      <c r="B15" s="1" t="s">
        <v>152</v>
      </c>
      <c r="C15" s="1" t="s">
        <v>153</v>
      </c>
      <c r="D15" s="1" t="s">
        <v>154</v>
      </c>
      <c r="E15" s="1" t="s">
        <v>55</v>
      </c>
      <c r="F15" s="2">
        <v>43740</v>
      </c>
      <c r="G15" s="2">
        <v>44835</v>
      </c>
      <c r="H15" s="3">
        <v>36</v>
      </c>
      <c r="I15" s="1" t="s">
        <v>56</v>
      </c>
      <c r="J15" s="1" t="s">
        <v>57</v>
      </c>
      <c r="K15" s="4">
        <v>93298</v>
      </c>
      <c r="L15" s="5">
        <v>5.8660699999999997</v>
      </c>
      <c r="M15" s="6">
        <v>0</v>
      </c>
      <c r="N15" s="1" t="s">
        <v>0</v>
      </c>
      <c r="O15" s="7" t="s">
        <v>0</v>
      </c>
      <c r="P15" s="1" t="s">
        <v>155</v>
      </c>
      <c r="Q15" s="1" t="s">
        <v>58</v>
      </c>
      <c r="R15" s="1" t="s">
        <v>0</v>
      </c>
      <c r="S15" s="1" t="s">
        <v>0</v>
      </c>
      <c r="T15" s="2">
        <v>43740</v>
      </c>
      <c r="U15" s="1" t="s">
        <v>156</v>
      </c>
      <c r="V15" s="1" t="s">
        <v>60</v>
      </c>
      <c r="W15" s="1" t="s">
        <v>61</v>
      </c>
      <c r="X15" s="1" t="s">
        <v>0</v>
      </c>
      <c r="Y15" s="1" t="s">
        <v>61</v>
      </c>
      <c r="Z15" s="1" t="s">
        <v>0</v>
      </c>
      <c r="AA15" s="1" t="s">
        <v>0</v>
      </c>
      <c r="AB15" s="1" t="s">
        <v>0</v>
      </c>
      <c r="AC15" s="5" t="s">
        <v>0</v>
      </c>
      <c r="AD15" s="1" t="b">
        <v>0</v>
      </c>
      <c r="AE15" s="1" t="s">
        <v>74</v>
      </c>
      <c r="AF15" s="2">
        <v>43671</v>
      </c>
      <c r="AG15" s="6" t="s">
        <v>0</v>
      </c>
      <c r="AH15" s="1" t="s">
        <v>75</v>
      </c>
      <c r="AI15" s="7">
        <v>5.87</v>
      </c>
      <c r="AJ15" s="1" t="s">
        <v>157</v>
      </c>
      <c r="AK15" s="1" t="s">
        <v>0</v>
      </c>
      <c r="AL15" s="1" t="s">
        <v>0</v>
      </c>
      <c r="AM15" s="1" t="s">
        <v>0</v>
      </c>
      <c r="AN15" s="1" t="s">
        <v>158</v>
      </c>
      <c r="AO15" s="1" t="s">
        <v>64</v>
      </c>
      <c r="AP15" s="6" t="s">
        <v>0</v>
      </c>
      <c r="AQ15" s="1" t="s">
        <v>0</v>
      </c>
      <c r="AR15" s="1" t="s">
        <v>0</v>
      </c>
      <c r="AS15" s="3">
        <v>18378</v>
      </c>
      <c r="AT15" s="1" t="s">
        <v>65</v>
      </c>
      <c r="AU15" s="2">
        <v>43672.397916666669</v>
      </c>
      <c r="AV15" s="1" t="s">
        <v>159</v>
      </c>
      <c r="AW15" s="1" t="s">
        <v>0</v>
      </c>
      <c r="AX15" s="3">
        <v>80034</v>
      </c>
      <c r="AY15" s="3">
        <v>1209742</v>
      </c>
    </row>
    <row r="16" spans="1:51" outlineLevel="1" x14ac:dyDescent="0.25">
      <c r="B16" s="1" t="s">
        <v>160</v>
      </c>
      <c r="C16" s="1" t="s">
        <v>161</v>
      </c>
      <c r="D16" s="1" t="s">
        <v>162</v>
      </c>
      <c r="E16" s="1" t="s">
        <v>55</v>
      </c>
      <c r="F16" s="2">
        <v>43769</v>
      </c>
      <c r="G16" s="2">
        <v>44926</v>
      </c>
      <c r="H16" s="3">
        <v>36</v>
      </c>
      <c r="I16" s="1" t="s">
        <v>56</v>
      </c>
      <c r="J16" s="1" t="s">
        <v>57</v>
      </c>
      <c r="K16" s="4">
        <v>304135</v>
      </c>
      <c r="L16" s="5">
        <v>5.8660699999999997</v>
      </c>
      <c r="M16" s="6">
        <v>0</v>
      </c>
      <c r="N16" s="1" t="s">
        <v>0</v>
      </c>
      <c r="O16" s="7" t="s">
        <v>0</v>
      </c>
      <c r="P16" s="1" t="s">
        <v>163</v>
      </c>
      <c r="Q16" s="1" t="s">
        <v>58</v>
      </c>
      <c r="R16" s="1" t="s">
        <v>0</v>
      </c>
      <c r="S16" s="1" t="s">
        <v>0</v>
      </c>
      <c r="T16" s="2">
        <v>43724</v>
      </c>
      <c r="U16" s="1" t="s">
        <v>164</v>
      </c>
      <c r="V16" s="1" t="s">
        <v>60</v>
      </c>
      <c r="W16" s="1" t="s">
        <v>61</v>
      </c>
      <c r="X16" s="1" t="s">
        <v>0</v>
      </c>
      <c r="Y16" s="1" t="s">
        <v>61</v>
      </c>
      <c r="Z16" s="1" t="s">
        <v>0</v>
      </c>
      <c r="AA16" s="1" t="s">
        <v>0</v>
      </c>
      <c r="AB16" s="1" t="s">
        <v>0</v>
      </c>
      <c r="AC16" s="5" t="s">
        <v>0</v>
      </c>
      <c r="AD16" s="1" t="b">
        <v>0</v>
      </c>
      <c r="AE16" s="1" t="s">
        <v>74</v>
      </c>
      <c r="AF16" s="2">
        <v>43682</v>
      </c>
      <c r="AG16" s="6" t="s">
        <v>0</v>
      </c>
      <c r="AH16" s="1" t="s">
        <v>0</v>
      </c>
      <c r="AI16" s="7" t="s">
        <v>0</v>
      </c>
      <c r="AJ16" s="1" t="s">
        <v>165</v>
      </c>
      <c r="AK16" s="1" t="s">
        <v>166</v>
      </c>
      <c r="AL16" s="1" t="s">
        <v>0</v>
      </c>
      <c r="AM16" s="1" t="s">
        <v>0</v>
      </c>
      <c r="AN16" s="1" t="s">
        <v>167</v>
      </c>
      <c r="AO16" s="1" t="s">
        <v>64</v>
      </c>
      <c r="AP16" s="6" t="s">
        <v>0</v>
      </c>
      <c r="AQ16" s="1" t="s">
        <v>0</v>
      </c>
      <c r="AR16" s="1" t="s">
        <v>0</v>
      </c>
      <c r="AS16" s="3">
        <v>18088</v>
      </c>
      <c r="AT16" s="1" t="s">
        <v>65</v>
      </c>
      <c r="AU16" s="2">
        <v>43655.759027777778</v>
      </c>
      <c r="AV16" s="1" t="s">
        <v>168</v>
      </c>
      <c r="AW16" s="1" t="s">
        <v>0</v>
      </c>
      <c r="AX16" s="3">
        <v>78289</v>
      </c>
      <c r="AY16" s="3">
        <v>1202418</v>
      </c>
    </row>
    <row r="17" spans="2:51" outlineLevel="1" x14ac:dyDescent="0.25">
      <c r="B17" s="1" t="s">
        <v>169</v>
      </c>
      <c r="C17" s="1" t="s">
        <v>170</v>
      </c>
      <c r="D17" s="1" t="s">
        <v>171</v>
      </c>
      <c r="E17" s="1" t="s">
        <v>93</v>
      </c>
      <c r="F17" s="2">
        <v>43804</v>
      </c>
      <c r="G17" s="2">
        <v>44534</v>
      </c>
      <c r="H17" s="3">
        <v>24</v>
      </c>
      <c r="I17" s="1" t="s">
        <v>56</v>
      </c>
      <c r="J17" s="1" t="s">
        <v>57</v>
      </c>
      <c r="K17" s="4">
        <v>6440</v>
      </c>
      <c r="L17" s="5">
        <v>5.8660699999999997</v>
      </c>
      <c r="M17" s="6">
        <v>0</v>
      </c>
      <c r="N17" s="1" t="s">
        <v>0</v>
      </c>
      <c r="O17" s="7" t="s">
        <v>0</v>
      </c>
      <c r="P17" s="1" t="s">
        <v>172</v>
      </c>
      <c r="Q17" s="1" t="s">
        <v>58</v>
      </c>
      <c r="R17" s="1" t="s">
        <v>0</v>
      </c>
      <c r="S17" s="1" t="s">
        <v>0</v>
      </c>
      <c r="T17" s="2">
        <v>43804</v>
      </c>
      <c r="U17" s="1" t="s">
        <v>173</v>
      </c>
      <c r="V17" s="1" t="s">
        <v>60</v>
      </c>
      <c r="W17" s="1" t="s">
        <v>61</v>
      </c>
      <c r="X17" s="1" t="s">
        <v>0</v>
      </c>
      <c r="Y17" s="1" t="s">
        <v>61</v>
      </c>
      <c r="Z17" s="1" t="s">
        <v>0</v>
      </c>
      <c r="AA17" s="1" t="s">
        <v>0</v>
      </c>
      <c r="AB17" s="1" t="s">
        <v>0</v>
      </c>
      <c r="AC17" s="5" t="s">
        <v>0</v>
      </c>
      <c r="AD17" s="1" t="b">
        <v>0</v>
      </c>
      <c r="AE17" s="1" t="s">
        <v>74</v>
      </c>
      <c r="AF17" s="2">
        <v>43455</v>
      </c>
      <c r="AG17" s="6" t="s">
        <v>0</v>
      </c>
      <c r="AH17" s="1" t="s">
        <v>75</v>
      </c>
      <c r="AI17" s="7">
        <v>5.8660699999999997</v>
      </c>
      <c r="AJ17" s="1" t="s">
        <v>174</v>
      </c>
      <c r="AK17" s="1" t="s">
        <v>87</v>
      </c>
      <c r="AL17" s="1" t="s">
        <v>175</v>
      </c>
      <c r="AM17" s="1" t="s">
        <v>0</v>
      </c>
      <c r="AN17" s="1" t="s">
        <v>0</v>
      </c>
      <c r="AO17" s="1" t="s">
        <v>64</v>
      </c>
      <c r="AP17" s="6" t="s">
        <v>0</v>
      </c>
      <c r="AQ17" s="1" t="s">
        <v>0</v>
      </c>
      <c r="AR17" s="1" t="s">
        <v>0</v>
      </c>
      <c r="AS17" s="3">
        <v>24011</v>
      </c>
      <c r="AT17" s="1" t="s">
        <v>65</v>
      </c>
      <c r="AU17" s="2">
        <v>43423.431944444441</v>
      </c>
      <c r="AV17" s="1" t="s">
        <v>159</v>
      </c>
      <c r="AW17" s="1" t="s">
        <v>0</v>
      </c>
      <c r="AX17" s="3">
        <v>73867</v>
      </c>
      <c r="AY17" s="3">
        <v>1185063</v>
      </c>
    </row>
    <row r="18" spans="2:51" outlineLevel="1" x14ac:dyDescent="0.25">
      <c r="B18" s="1" t="s">
        <v>176</v>
      </c>
      <c r="C18" s="1" t="s">
        <v>177</v>
      </c>
      <c r="D18" s="1" t="s">
        <v>178</v>
      </c>
      <c r="E18" s="1" t="s">
        <v>93</v>
      </c>
      <c r="F18" s="2">
        <v>43950</v>
      </c>
      <c r="G18" s="2">
        <v>44834</v>
      </c>
      <c r="H18" s="3">
        <v>24</v>
      </c>
      <c r="I18" s="1" t="s">
        <v>56</v>
      </c>
      <c r="J18" s="1" t="s">
        <v>57</v>
      </c>
      <c r="K18" s="4">
        <v>350598</v>
      </c>
      <c r="L18" s="5">
        <v>5.8660699999999997</v>
      </c>
      <c r="M18" s="6">
        <v>0</v>
      </c>
      <c r="N18" s="1" t="s">
        <v>0</v>
      </c>
      <c r="O18" s="7" t="s">
        <v>0</v>
      </c>
      <c r="P18" s="1" t="s">
        <v>179</v>
      </c>
      <c r="Q18" s="1" t="s">
        <v>58</v>
      </c>
      <c r="R18" s="1" t="s">
        <v>0</v>
      </c>
      <c r="S18" s="1" t="s">
        <v>0</v>
      </c>
      <c r="T18" s="2">
        <v>43950</v>
      </c>
      <c r="U18" s="1" t="s">
        <v>180</v>
      </c>
      <c r="V18" s="1" t="s">
        <v>60</v>
      </c>
      <c r="W18" s="1" t="s">
        <v>61</v>
      </c>
      <c r="X18" s="1" t="s">
        <v>0</v>
      </c>
      <c r="Y18" s="1" t="s">
        <v>61</v>
      </c>
      <c r="Z18" s="1" t="s">
        <v>0</v>
      </c>
      <c r="AA18" s="1" t="s">
        <v>0</v>
      </c>
      <c r="AB18" s="1" t="s">
        <v>0</v>
      </c>
      <c r="AC18" s="5" t="s">
        <v>0</v>
      </c>
      <c r="AD18" s="1" t="b">
        <v>0</v>
      </c>
      <c r="AE18" s="1" t="s">
        <v>181</v>
      </c>
      <c r="AF18" s="2">
        <v>43931</v>
      </c>
      <c r="AG18" s="6" t="s">
        <v>0</v>
      </c>
      <c r="AH18" s="1" t="s">
        <v>75</v>
      </c>
      <c r="AI18" s="7">
        <v>5.8660699999999997</v>
      </c>
      <c r="AJ18" s="1" t="s">
        <v>182</v>
      </c>
      <c r="AK18" s="1" t="s">
        <v>183</v>
      </c>
      <c r="AL18" s="1" t="s">
        <v>0</v>
      </c>
      <c r="AM18" s="1" t="s">
        <v>0</v>
      </c>
      <c r="AN18" s="1" t="s">
        <v>0</v>
      </c>
      <c r="AO18" s="1" t="s">
        <v>64</v>
      </c>
      <c r="AP18" s="6" t="s">
        <v>0</v>
      </c>
      <c r="AQ18" s="1" t="s">
        <v>0</v>
      </c>
      <c r="AR18" s="1" t="s">
        <v>0</v>
      </c>
      <c r="AS18" s="3">
        <v>18582</v>
      </c>
      <c r="AT18" s="1" t="s">
        <v>65</v>
      </c>
      <c r="AU18" s="2">
        <v>43889.718055555553</v>
      </c>
      <c r="AV18" s="1" t="s">
        <v>139</v>
      </c>
      <c r="AW18" s="1" t="s">
        <v>0</v>
      </c>
      <c r="AX18" s="3">
        <v>82514</v>
      </c>
      <c r="AY18" s="3">
        <v>1226274</v>
      </c>
    </row>
    <row r="19" spans="2:51" outlineLevel="1" x14ac:dyDescent="0.25">
      <c r="B19" s="1" t="s">
        <v>184</v>
      </c>
      <c r="C19" s="1" t="s">
        <v>185</v>
      </c>
      <c r="D19" s="1" t="s">
        <v>186</v>
      </c>
      <c r="E19" s="1" t="s">
        <v>93</v>
      </c>
      <c r="F19" s="2">
        <v>43978</v>
      </c>
      <c r="G19" s="2">
        <v>45438</v>
      </c>
      <c r="H19" s="3">
        <v>36</v>
      </c>
      <c r="I19" s="1" t="s">
        <v>56</v>
      </c>
      <c r="J19" s="1" t="s">
        <v>57</v>
      </c>
      <c r="K19" s="4">
        <v>193416</v>
      </c>
      <c r="L19" s="5">
        <v>2.7103600000000001</v>
      </c>
      <c r="M19" s="6">
        <v>53.795999999999999</v>
      </c>
      <c r="N19" s="1" t="s">
        <v>0</v>
      </c>
      <c r="O19" s="7" t="s">
        <v>0</v>
      </c>
      <c r="P19" s="1" t="s">
        <v>187</v>
      </c>
      <c r="Q19" s="1" t="s">
        <v>58</v>
      </c>
      <c r="R19" s="1" t="s">
        <v>0</v>
      </c>
      <c r="S19" s="1" t="s">
        <v>0</v>
      </c>
      <c r="T19" s="2">
        <v>43978</v>
      </c>
      <c r="U19" s="1" t="s">
        <v>188</v>
      </c>
      <c r="V19" s="1" t="s">
        <v>60</v>
      </c>
      <c r="W19" s="1" t="s">
        <v>61</v>
      </c>
      <c r="X19" s="1" t="s">
        <v>0</v>
      </c>
      <c r="Y19" s="1" t="s">
        <v>61</v>
      </c>
      <c r="Z19" s="1" t="s">
        <v>0</v>
      </c>
      <c r="AA19" s="1" t="s">
        <v>0</v>
      </c>
      <c r="AB19" s="1" t="s">
        <v>0</v>
      </c>
      <c r="AC19" s="5" t="s">
        <v>0</v>
      </c>
      <c r="AD19" s="1" t="b">
        <v>0</v>
      </c>
      <c r="AE19" s="1" t="s">
        <v>189</v>
      </c>
      <c r="AF19" s="2">
        <v>43908</v>
      </c>
      <c r="AG19" s="6" t="s">
        <v>0</v>
      </c>
      <c r="AH19" s="1" t="s">
        <v>75</v>
      </c>
      <c r="AI19" s="7">
        <v>5.8664300000000003</v>
      </c>
      <c r="AJ19" s="1" t="s">
        <v>190</v>
      </c>
      <c r="AK19" s="1" t="s">
        <v>87</v>
      </c>
      <c r="AL19" s="1" t="s">
        <v>0</v>
      </c>
      <c r="AM19" s="1" t="s">
        <v>191</v>
      </c>
      <c r="AN19" s="1" t="s">
        <v>0</v>
      </c>
      <c r="AO19" s="1" t="s">
        <v>64</v>
      </c>
      <c r="AP19" s="6" t="s">
        <v>0</v>
      </c>
      <c r="AQ19" s="1" t="s">
        <v>0</v>
      </c>
      <c r="AR19" s="1" t="s">
        <v>0</v>
      </c>
      <c r="AS19" s="3">
        <v>27989</v>
      </c>
      <c r="AT19" s="1" t="s">
        <v>65</v>
      </c>
      <c r="AU19" s="2">
        <v>43852.416666666664</v>
      </c>
      <c r="AV19" s="1" t="s">
        <v>139</v>
      </c>
      <c r="AW19" s="1" t="s">
        <v>0</v>
      </c>
      <c r="AX19" s="3">
        <v>81522</v>
      </c>
      <c r="AY19" s="3">
        <v>1217281</v>
      </c>
    </row>
    <row r="20" spans="2:51" outlineLevel="1" x14ac:dyDescent="0.25">
      <c r="B20" s="1" t="s">
        <v>192</v>
      </c>
      <c r="C20" s="1" t="s">
        <v>99</v>
      </c>
      <c r="D20" s="1" t="s">
        <v>100</v>
      </c>
      <c r="E20" s="1" t="s">
        <v>93</v>
      </c>
      <c r="F20" s="2">
        <v>44007</v>
      </c>
      <c r="G20" s="2">
        <v>44401</v>
      </c>
      <c r="H20" s="3">
        <v>7</v>
      </c>
      <c r="I20" s="1" t="s">
        <v>56</v>
      </c>
      <c r="J20" s="1" t="s">
        <v>57</v>
      </c>
      <c r="K20" s="4" t="s">
        <v>0</v>
      </c>
      <c r="L20" s="5">
        <v>0.36799999999999999</v>
      </c>
      <c r="M20" s="6">
        <v>86.422499999999999</v>
      </c>
      <c r="N20" s="1" t="s">
        <v>0</v>
      </c>
      <c r="O20" s="7" t="s">
        <v>0</v>
      </c>
      <c r="P20" s="1" t="s">
        <v>101</v>
      </c>
      <c r="Q20" s="1" t="s">
        <v>193</v>
      </c>
      <c r="R20" s="1" t="s">
        <v>0</v>
      </c>
      <c r="S20" s="1" t="s">
        <v>0</v>
      </c>
      <c r="T20" s="2">
        <v>44007</v>
      </c>
      <c r="U20" s="1" t="s">
        <v>194</v>
      </c>
      <c r="V20" s="1" t="s">
        <v>195</v>
      </c>
      <c r="W20" s="1" t="s">
        <v>196</v>
      </c>
      <c r="X20" s="1" t="s">
        <v>0</v>
      </c>
      <c r="Y20" s="1" t="s">
        <v>196</v>
      </c>
      <c r="Z20" s="1" t="s">
        <v>197</v>
      </c>
      <c r="AA20" s="1" t="s">
        <v>0</v>
      </c>
      <c r="AB20" s="1" t="s">
        <v>198</v>
      </c>
      <c r="AC20" s="5">
        <v>1</v>
      </c>
      <c r="AD20" s="1" t="b">
        <v>0</v>
      </c>
      <c r="AE20" s="1" t="s">
        <v>74</v>
      </c>
      <c r="AF20" s="2">
        <v>43999</v>
      </c>
      <c r="AG20" s="6" t="s">
        <v>0</v>
      </c>
      <c r="AH20" s="1" t="s">
        <v>75</v>
      </c>
      <c r="AI20" s="7">
        <v>2.7103600000000001</v>
      </c>
      <c r="AJ20" s="1" t="s">
        <v>199</v>
      </c>
      <c r="AK20" s="1" t="s">
        <v>0</v>
      </c>
      <c r="AL20" s="1" t="s">
        <v>200</v>
      </c>
      <c r="AM20" s="1" t="s">
        <v>0</v>
      </c>
      <c r="AN20" s="1" t="s">
        <v>0</v>
      </c>
      <c r="AO20" s="1" t="s">
        <v>201</v>
      </c>
      <c r="AP20" s="6" t="s">
        <v>0</v>
      </c>
      <c r="AQ20" s="1" t="s">
        <v>0</v>
      </c>
      <c r="AR20" s="1" t="s">
        <v>0</v>
      </c>
      <c r="AS20" s="3">
        <v>32320</v>
      </c>
      <c r="AT20" s="1" t="s">
        <v>65</v>
      </c>
      <c r="AU20" s="2">
        <v>43979.46597222222</v>
      </c>
      <c r="AV20" s="1" t="s">
        <v>139</v>
      </c>
      <c r="AW20" s="1" t="s">
        <v>0</v>
      </c>
      <c r="AX20" s="3">
        <v>84724</v>
      </c>
      <c r="AY20" s="3">
        <v>1233843</v>
      </c>
    </row>
    <row r="21" spans="2:51" outlineLevel="1" x14ac:dyDescent="0.25">
      <c r="B21" s="1" t="s">
        <v>192</v>
      </c>
      <c r="C21" s="1" t="s">
        <v>99</v>
      </c>
      <c r="D21" s="1" t="s">
        <v>100</v>
      </c>
      <c r="E21" s="1" t="s">
        <v>93</v>
      </c>
      <c r="F21" s="2">
        <v>44007</v>
      </c>
      <c r="G21" s="2">
        <v>44401</v>
      </c>
      <c r="H21" s="3">
        <v>7</v>
      </c>
      <c r="I21" s="1" t="s">
        <v>56</v>
      </c>
      <c r="J21" s="1" t="s">
        <v>57</v>
      </c>
      <c r="K21" s="4" t="s">
        <v>0</v>
      </c>
      <c r="L21" s="5">
        <v>0.36799999999999999</v>
      </c>
      <c r="M21" s="6">
        <v>86.422499999999999</v>
      </c>
      <c r="N21" s="1" t="s">
        <v>0</v>
      </c>
      <c r="O21" s="7" t="s">
        <v>0</v>
      </c>
      <c r="P21" s="1" t="s">
        <v>101</v>
      </c>
      <c r="Q21" s="1" t="s">
        <v>193</v>
      </c>
      <c r="R21" s="1" t="s">
        <v>0</v>
      </c>
      <c r="S21" s="1" t="s">
        <v>0</v>
      </c>
      <c r="T21" s="2">
        <v>44007</v>
      </c>
      <c r="U21" s="1" t="s">
        <v>194</v>
      </c>
      <c r="V21" s="1" t="s">
        <v>195</v>
      </c>
      <c r="W21" s="1" t="s">
        <v>196</v>
      </c>
      <c r="X21" s="1" t="s">
        <v>0</v>
      </c>
      <c r="Y21" s="1" t="s">
        <v>196</v>
      </c>
      <c r="Z21" s="1" t="s">
        <v>202</v>
      </c>
      <c r="AA21" s="1" t="s">
        <v>0</v>
      </c>
      <c r="AB21" s="1" t="s">
        <v>203</v>
      </c>
      <c r="AC21" s="5">
        <v>1.16536</v>
      </c>
      <c r="AD21" s="1" t="b">
        <v>0</v>
      </c>
      <c r="AE21" s="1" t="s">
        <v>74</v>
      </c>
      <c r="AF21" s="2">
        <v>43999</v>
      </c>
      <c r="AG21" s="6" t="s">
        <v>0</v>
      </c>
      <c r="AH21" s="1" t="s">
        <v>75</v>
      </c>
      <c r="AI21" s="7">
        <v>2.7103600000000001</v>
      </c>
      <c r="AJ21" s="1" t="s">
        <v>199</v>
      </c>
      <c r="AK21" s="1" t="s">
        <v>0</v>
      </c>
      <c r="AL21" s="1" t="s">
        <v>200</v>
      </c>
      <c r="AM21" s="1" t="s">
        <v>0</v>
      </c>
      <c r="AN21" s="1" t="s">
        <v>0</v>
      </c>
      <c r="AO21" s="1" t="s">
        <v>201</v>
      </c>
      <c r="AP21" s="6" t="s">
        <v>0</v>
      </c>
      <c r="AQ21" s="1" t="s">
        <v>0</v>
      </c>
      <c r="AR21" s="1" t="s">
        <v>0</v>
      </c>
      <c r="AS21" s="3">
        <v>32320</v>
      </c>
      <c r="AT21" s="1" t="s">
        <v>65</v>
      </c>
      <c r="AU21" s="2">
        <v>43979.46597222222</v>
      </c>
      <c r="AV21" s="1" t="s">
        <v>139</v>
      </c>
      <c r="AW21" s="1" t="s">
        <v>0</v>
      </c>
      <c r="AX21" s="3">
        <v>84724</v>
      </c>
      <c r="AY21" s="3">
        <v>1233843</v>
      </c>
    </row>
    <row r="22" spans="2:51" outlineLevel="1" x14ac:dyDescent="0.25">
      <c r="B22" s="1" t="s">
        <v>192</v>
      </c>
      <c r="C22" s="1" t="s">
        <v>99</v>
      </c>
      <c r="D22" s="1" t="s">
        <v>100</v>
      </c>
      <c r="E22" s="1" t="s">
        <v>93</v>
      </c>
      <c r="F22" s="2">
        <v>44007</v>
      </c>
      <c r="G22" s="2">
        <v>44401</v>
      </c>
      <c r="H22" s="3">
        <v>7</v>
      </c>
      <c r="I22" s="1" t="s">
        <v>56</v>
      </c>
      <c r="J22" s="1" t="s">
        <v>57</v>
      </c>
      <c r="K22" s="4">
        <v>177120</v>
      </c>
      <c r="L22" s="5">
        <v>0.36799999999999999</v>
      </c>
      <c r="M22" s="6">
        <v>86.422499999999999</v>
      </c>
      <c r="N22" s="1" t="s">
        <v>0</v>
      </c>
      <c r="O22" s="7" t="s">
        <v>0</v>
      </c>
      <c r="P22" s="1" t="s">
        <v>101</v>
      </c>
      <c r="Q22" s="1" t="s">
        <v>193</v>
      </c>
      <c r="R22" s="1" t="s">
        <v>0</v>
      </c>
      <c r="S22" s="1" t="s">
        <v>0</v>
      </c>
      <c r="T22" s="2">
        <v>44007</v>
      </c>
      <c r="U22" s="1" t="s">
        <v>194</v>
      </c>
      <c r="V22" s="1" t="s">
        <v>195</v>
      </c>
      <c r="W22" s="1" t="s">
        <v>196</v>
      </c>
      <c r="X22" s="1" t="s">
        <v>0</v>
      </c>
      <c r="Y22" s="1" t="s">
        <v>196</v>
      </c>
      <c r="Z22" s="1" t="s">
        <v>61</v>
      </c>
      <c r="AA22" s="1" t="s">
        <v>0</v>
      </c>
      <c r="AB22" s="1" t="s">
        <v>60</v>
      </c>
      <c r="AC22" s="5">
        <v>2.7103600000000001</v>
      </c>
      <c r="AD22" s="1" t="b">
        <v>0</v>
      </c>
      <c r="AE22" s="1" t="s">
        <v>74</v>
      </c>
      <c r="AF22" s="2">
        <v>43999</v>
      </c>
      <c r="AG22" s="6" t="s">
        <v>0</v>
      </c>
      <c r="AH22" s="1" t="s">
        <v>75</v>
      </c>
      <c r="AI22" s="7">
        <v>2.7103600000000001</v>
      </c>
      <c r="AJ22" s="1" t="s">
        <v>199</v>
      </c>
      <c r="AK22" s="1" t="s">
        <v>0</v>
      </c>
      <c r="AL22" s="1" t="s">
        <v>200</v>
      </c>
      <c r="AM22" s="1" t="s">
        <v>0</v>
      </c>
      <c r="AN22" s="1" t="s">
        <v>0</v>
      </c>
      <c r="AO22" s="1" t="s">
        <v>201</v>
      </c>
      <c r="AP22" s="6" t="s">
        <v>0</v>
      </c>
      <c r="AQ22" s="1" t="s">
        <v>0</v>
      </c>
      <c r="AR22" s="1" t="s">
        <v>0</v>
      </c>
      <c r="AS22" s="3">
        <v>32320</v>
      </c>
      <c r="AT22" s="1" t="s">
        <v>65</v>
      </c>
      <c r="AU22" s="2">
        <v>43979.46597222222</v>
      </c>
      <c r="AV22" s="1" t="s">
        <v>139</v>
      </c>
      <c r="AW22" s="1" t="s">
        <v>0</v>
      </c>
      <c r="AX22" s="3">
        <v>84724</v>
      </c>
      <c r="AY22" s="3">
        <v>1233843</v>
      </c>
    </row>
    <row r="23" spans="2:51" outlineLevel="1" x14ac:dyDescent="0.25">
      <c r="B23" s="1" t="s">
        <v>90</v>
      </c>
      <c r="C23" s="1" t="s">
        <v>91</v>
      </c>
      <c r="D23" s="1" t="s">
        <v>92</v>
      </c>
      <c r="E23" s="1" t="s">
        <v>93</v>
      </c>
      <c r="F23" s="2">
        <v>44019</v>
      </c>
      <c r="G23" s="2">
        <v>45480</v>
      </c>
      <c r="H23" s="3">
        <v>48</v>
      </c>
      <c r="I23" s="1" t="s">
        <v>56</v>
      </c>
      <c r="J23" s="1" t="s">
        <v>57</v>
      </c>
      <c r="K23" s="4">
        <v>232932</v>
      </c>
      <c r="L23" s="5">
        <v>0.36799999999999999</v>
      </c>
      <c r="M23" s="6">
        <v>86.422499999999999</v>
      </c>
      <c r="N23" s="1" t="s">
        <v>0</v>
      </c>
      <c r="O23" s="7" t="s">
        <v>0</v>
      </c>
      <c r="P23" s="1" t="s">
        <v>204</v>
      </c>
      <c r="Q23" s="1" t="s">
        <v>205</v>
      </c>
      <c r="R23" s="1" t="s">
        <v>0</v>
      </c>
      <c r="S23" s="1" t="s">
        <v>0</v>
      </c>
      <c r="T23" s="2">
        <v>44019</v>
      </c>
      <c r="U23" s="1" t="s">
        <v>206</v>
      </c>
      <c r="V23" s="1" t="s">
        <v>195</v>
      </c>
      <c r="W23" s="1" t="s">
        <v>196</v>
      </c>
      <c r="X23" s="1" t="s">
        <v>0</v>
      </c>
      <c r="Y23" s="1" t="s">
        <v>196</v>
      </c>
      <c r="Z23" s="1" t="s">
        <v>0</v>
      </c>
      <c r="AA23" s="1" t="s">
        <v>0</v>
      </c>
      <c r="AB23" s="1" t="s">
        <v>0</v>
      </c>
      <c r="AC23" s="5" t="s">
        <v>0</v>
      </c>
      <c r="AD23" s="1" t="b">
        <v>0</v>
      </c>
      <c r="AE23" s="1" t="s">
        <v>74</v>
      </c>
      <c r="AF23" s="2">
        <v>43992</v>
      </c>
      <c r="AG23" s="6" t="s">
        <v>0</v>
      </c>
      <c r="AH23" s="1" t="s">
        <v>75</v>
      </c>
      <c r="AI23" s="7">
        <v>2.7103700000000002</v>
      </c>
      <c r="AJ23" s="1" t="s">
        <v>207</v>
      </c>
      <c r="AK23" s="1" t="s">
        <v>208</v>
      </c>
      <c r="AL23" s="1" t="s">
        <v>0</v>
      </c>
      <c r="AM23" s="1" t="s">
        <v>0</v>
      </c>
      <c r="AN23" s="1" t="s">
        <v>209</v>
      </c>
      <c r="AO23" s="1" t="s">
        <v>201</v>
      </c>
      <c r="AP23" s="6" t="s">
        <v>0</v>
      </c>
      <c r="AQ23" s="1" t="s">
        <v>0</v>
      </c>
      <c r="AR23" s="1" t="s">
        <v>0</v>
      </c>
      <c r="AS23" s="3">
        <v>18069</v>
      </c>
      <c r="AT23" s="1" t="s">
        <v>65</v>
      </c>
      <c r="AU23" s="2">
        <v>43972.5</v>
      </c>
      <c r="AV23" s="1" t="s">
        <v>123</v>
      </c>
      <c r="AW23" s="1" t="s">
        <v>0</v>
      </c>
      <c r="AX23" s="3">
        <v>84548</v>
      </c>
      <c r="AY23" s="3">
        <v>1233474</v>
      </c>
    </row>
    <row r="24" spans="2:51" outlineLevel="1" x14ac:dyDescent="0.25">
      <c r="B24" s="1" t="s">
        <v>210</v>
      </c>
      <c r="C24" s="1" t="s">
        <v>69</v>
      </c>
      <c r="D24" s="1" t="s">
        <v>70</v>
      </c>
      <c r="E24" s="1" t="s">
        <v>93</v>
      </c>
      <c r="F24" s="2">
        <v>44021</v>
      </c>
      <c r="G24" s="2">
        <v>44295</v>
      </c>
      <c r="H24" s="3">
        <v>9</v>
      </c>
      <c r="I24" s="1" t="s">
        <v>56</v>
      </c>
      <c r="J24" s="1" t="s">
        <v>57</v>
      </c>
      <c r="K24" s="4" t="s">
        <v>0</v>
      </c>
      <c r="L24" s="5">
        <v>0.41587000000000002</v>
      </c>
      <c r="M24" s="6">
        <v>84.656300000000002</v>
      </c>
      <c r="N24" s="1" t="s">
        <v>0</v>
      </c>
      <c r="O24" s="7" t="s">
        <v>0</v>
      </c>
      <c r="P24" s="1" t="s">
        <v>211</v>
      </c>
      <c r="Q24" s="1" t="s">
        <v>212</v>
      </c>
      <c r="R24" s="1" t="s">
        <v>0</v>
      </c>
      <c r="S24" s="1" t="s">
        <v>0</v>
      </c>
      <c r="T24" s="2">
        <v>44019</v>
      </c>
      <c r="U24" s="1" t="s">
        <v>213</v>
      </c>
      <c r="V24" s="1" t="s">
        <v>214</v>
      </c>
      <c r="W24" s="1" t="s">
        <v>215</v>
      </c>
      <c r="X24" s="1" t="s">
        <v>0</v>
      </c>
      <c r="Y24" s="1" t="s">
        <v>215</v>
      </c>
      <c r="Z24" s="1" t="s">
        <v>196</v>
      </c>
      <c r="AA24" s="1" t="s">
        <v>0</v>
      </c>
      <c r="AB24" s="1" t="s">
        <v>195</v>
      </c>
      <c r="AC24" s="5">
        <v>0.46805999999999998</v>
      </c>
      <c r="AD24" s="1" t="b">
        <v>0</v>
      </c>
      <c r="AE24" s="1" t="s">
        <v>181</v>
      </c>
      <c r="AF24" s="2">
        <v>44013</v>
      </c>
      <c r="AG24" s="6" t="s">
        <v>0</v>
      </c>
      <c r="AH24" s="1" t="s">
        <v>75</v>
      </c>
      <c r="AI24" s="7">
        <v>1.2143999999999999</v>
      </c>
      <c r="AJ24" s="1" t="s">
        <v>216</v>
      </c>
      <c r="AK24" s="1" t="s">
        <v>217</v>
      </c>
      <c r="AL24" s="1" t="s">
        <v>218</v>
      </c>
      <c r="AM24" s="1" t="s">
        <v>0</v>
      </c>
      <c r="AN24" s="1" t="s">
        <v>0</v>
      </c>
      <c r="AO24" s="1" t="s">
        <v>219</v>
      </c>
      <c r="AP24" s="6" t="s">
        <v>0</v>
      </c>
      <c r="AQ24" s="1" t="s">
        <v>0</v>
      </c>
      <c r="AR24" s="1" t="s">
        <v>0</v>
      </c>
      <c r="AS24" s="3">
        <v>27024</v>
      </c>
      <c r="AT24" s="1" t="s">
        <v>65</v>
      </c>
      <c r="AU24" s="2">
        <v>44005.416666666664</v>
      </c>
      <c r="AV24" s="1" t="s">
        <v>139</v>
      </c>
      <c r="AW24" s="1" t="s">
        <v>0</v>
      </c>
      <c r="AX24" s="3">
        <v>85261</v>
      </c>
      <c r="AY24" s="3">
        <v>1236167</v>
      </c>
    </row>
    <row r="25" spans="2:51" outlineLevel="1" x14ac:dyDescent="0.25">
      <c r="B25" s="1" t="s">
        <v>210</v>
      </c>
      <c r="C25" s="1" t="s">
        <v>69</v>
      </c>
      <c r="D25" s="1" t="s">
        <v>70</v>
      </c>
      <c r="E25" s="1" t="s">
        <v>93</v>
      </c>
      <c r="F25" s="2">
        <v>44021</v>
      </c>
      <c r="G25" s="2">
        <v>44295</v>
      </c>
      <c r="H25" s="3">
        <v>9</v>
      </c>
      <c r="I25" s="1" t="s">
        <v>56</v>
      </c>
      <c r="J25" s="1" t="s">
        <v>57</v>
      </c>
      <c r="K25" s="4" t="s">
        <v>0</v>
      </c>
      <c r="L25" s="5">
        <v>0.41587000000000002</v>
      </c>
      <c r="M25" s="6">
        <v>84.656300000000002</v>
      </c>
      <c r="N25" s="1" t="s">
        <v>0</v>
      </c>
      <c r="O25" s="7" t="s">
        <v>0</v>
      </c>
      <c r="P25" s="1" t="s">
        <v>211</v>
      </c>
      <c r="Q25" s="1" t="s">
        <v>212</v>
      </c>
      <c r="R25" s="1" t="s">
        <v>0</v>
      </c>
      <c r="S25" s="1" t="s">
        <v>0</v>
      </c>
      <c r="T25" s="2">
        <v>44019</v>
      </c>
      <c r="U25" s="1" t="s">
        <v>213</v>
      </c>
      <c r="V25" s="1" t="s">
        <v>214</v>
      </c>
      <c r="W25" s="1" t="s">
        <v>215</v>
      </c>
      <c r="X25" s="1" t="s">
        <v>0</v>
      </c>
      <c r="Y25" s="1" t="s">
        <v>215</v>
      </c>
      <c r="Z25" s="1" t="s">
        <v>202</v>
      </c>
      <c r="AA25" s="1" t="s">
        <v>0</v>
      </c>
      <c r="AB25" s="1" t="s">
        <v>203</v>
      </c>
      <c r="AC25" s="5">
        <v>0.96428000000000003</v>
      </c>
      <c r="AD25" s="1" t="b">
        <v>0</v>
      </c>
      <c r="AE25" s="1" t="s">
        <v>181</v>
      </c>
      <c r="AF25" s="2">
        <v>44013</v>
      </c>
      <c r="AG25" s="6" t="s">
        <v>0</v>
      </c>
      <c r="AH25" s="1" t="s">
        <v>75</v>
      </c>
      <c r="AI25" s="7">
        <v>1.2143999999999999</v>
      </c>
      <c r="AJ25" s="1" t="s">
        <v>216</v>
      </c>
      <c r="AK25" s="1" t="s">
        <v>217</v>
      </c>
      <c r="AL25" s="1" t="s">
        <v>218</v>
      </c>
      <c r="AM25" s="1" t="s">
        <v>0</v>
      </c>
      <c r="AN25" s="1" t="s">
        <v>0</v>
      </c>
      <c r="AO25" s="1" t="s">
        <v>219</v>
      </c>
      <c r="AP25" s="6" t="s">
        <v>0</v>
      </c>
      <c r="AQ25" s="1" t="s">
        <v>0</v>
      </c>
      <c r="AR25" s="1" t="s">
        <v>0</v>
      </c>
      <c r="AS25" s="3">
        <v>27024</v>
      </c>
      <c r="AT25" s="1" t="s">
        <v>65</v>
      </c>
      <c r="AU25" s="2">
        <v>44005.416666666664</v>
      </c>
      <c r="AV25" s="1" t="s">
        <v>139</v>
      </c>
      <c r="AW25" s="1" t="s">
        <v>0</v>
      </c>
      <c r="AX25" s="3">
        <v>85261</v>
      </c>
      <c r="AY25" s="3">
        <v>1236167</v>
      </c>
    </row>
    <row r="26" spans="2:51" outlineLevel="1" x14ac:dyDescent="0.25">
      <c r="B26" s="1" t="s">
        <v>210</v>
      </c>
      <c r="C26" s="1" t="s">
        <v>69</v>
      </c>
      <c r="D26" s="1" t="s">
        <v>70</v>
      </c>
      <c r="E26" s="1" t="s">
        <v>93</v>
      </c>
      <c r="F26" s="2">
        <v>44021</v>
      </c>
      <c r="G26" s="2">
        <v>44295</v>
      </c>
      <c r="H26" s="3">
        <v>9</v>
      </c>
      <c r="I26" s="1" t="s">
        <v>56</v>
      </c>
      <c r="J26" s="1" t="s">
        <v>57</v>
      </c>
      <c r="K26" s="4">
        <v>209701</v>
      </c>
      <c r="L26" s="5">
        <v>0.41587000000000002</v>
      </c>
      <c r="M26" s="6">
        <v>84.656300000000002</v>
      </c>
      <c r="N26" s="1" t="s">
        <v>0</v>
      </c>
      <c r="O26" s="7" t="s">
        <v>0</v>
      </c>
      <c r="P26" s="1" t="s">
        <v>211</v>
      </c>
      <c r="Q26" s="1" t="s">
        <v>212</v>
      </c>
      <c r="R26" s="1" t="s">
        <v>0</v>
      </c>
      <c r="S26" s="1" t="s">
        <v>0</v>
      </c>
      <c r="T26" s="2">
        <v>44019</v>
      </c>
      <c r="U26" s="1" t="s">
        <v>213</v>
      </c>
      <c r="V26" s="1" t="s">
        <v>214</v>
      </c>
      <c r="W26" s="1" t="s">
        <v>215</v>
      </c>
      <c r="X26" s="1" t="s">
        <v>0</v>
      </c>
      <c r="Y26" s="1" t="s">
        <v>215</v>
      </c>
      <c r="Z26" s="1" t="s">
        <v>197</v>
      </c>
      <c r="AA26" s="1" t="s">
        <v>0</v>
      </c>
      <c r="AB26" s="1" t="s">
        <v>198</v>
      </c>
      <c r="AC26" s="5">
        <v>1.2143999999999999</v>
      </c>
      <c r="AD26" s="1" t="b">
        <v>0</v>
      </c>
      <c r="AE26" s="1" t="s">
        <v>181</v>
      </c>
      <c r="AF26" s="2">
        <v>44013</v>
      </c>
      <c r="AG26" s="6" t="s">
        <v>0</v>
      </c>
      <c r="AH26" s="1" t="s">
        <v>75</v>
      </c>
      <c r="AI26" s="7">
        <v>1.2143999999999999</v>
      </c>
      <c r="AJ26" s="1" t="s">
        <v>216</v>
      </c>
      <c r="AK26" s="1" t="s">
        <v>217</v>
      </c>
      <c r="AL26" s="1" t="s">
        <v>218</v>
      </c>
      <c r="AM26" s="1" t="s">
        <v>0</v>
      </c>
      <c r="AN26" s="1" t="s">
        <v>0</v>
      </c>
      <c r="AO26" s="1" t="s">
        <v>219</v>
      </c>
      <c r="AP26" s="6" t="s">
        <v>0</v>
      </c>
      <c r="AQ26" s="1" t="s">
        <v>0</v>
      </c>
      <c r="AR26" s="1" t="s">
        <v>0</v>
      </c>
      <c r="AS26" s="3">
        <v>27024</v>
      </c>
      <c r="AT26" s="1" t="s">
        <v>65</v>
      </c>
      <c r="AU26" s="2">
        <v>44005.416666666664</v>
      </c>
      <c r="AV26" s="1" t="s">
        <v>139</v>
      </c>
      <c r="AW26" s="1" t="s">
        <v>0</v>
      </c>
      <c r="AX26" s="3">
        <v>85261</v>
      </c>
      <c r="AY26" s="3">
        <v>1236167</v>
      </c>
    </row>
    <row r="27" spans="2:51" outlineLevel="1" x14ac:dyDescent="0.25">
      <c r="B27" s="1" t="s">
        <v>220</v>
      </c>
      <c r="C27" s="1" t="s">
        <v>221</v>
      </c>
      <c r="D27" s="1" t="s">
        <v>222</v>
      </c>
      <c r="E27" s="1" t="s">
        <v>93</v>
      </c>
      <c r="F27" s="2">
        <v>44034</v>
      </c>
      <c r="G27" s="2">
        <v>45128</v>
      </c>
      <c r="H27" s="3">
        <v>36</v>
      </c>
      <c r="I27" s="1" t="s">
        <v>56</v>
      </c>
      <c r="J27" s="1" t="s">
        <v>57</v>
      </c>
      <c r="K27" s="4" t="s">
        <v>0</v>
      </c>
      <c r="L27" s="5">
        <v>0.46800000000000003</v>
      </c>
      <c r="M27" s="6">
        <v>82.732900000000001</v>
      </c>
      <c r="N27" s="1" t="s">
        <v>0</v>
      </c>
      <c r="O27" s="7" t="s">
        <v>0</v>
      </c>
      <c r="P27" s="1" t="s">
        <v>223</v>
      </c>
      <c r="Q27" s="1" t="s">
        <v>224</v>
      </c>
      <c r="R27" s="1" t="s">
        <v>0</v>
      </c>
      <c r="S27" s="1" t="s">
        <v>0</v>
      </c>
      <c r="T27" s="2">
        <v>44034</v>
      </c>
      <c r="U27" s="1" t="s">
        <v>225</v>
      </c>
      <c r="V27" s="1" t="s">
        <v>195</v>
      </c>
      <c r="W27" s="1" t="s">
        <v>196</v>
      </c>
      <c r="X27" s="1" t="s">
        <v>0</v>
      </c>
      <c r="Y27" s="1" t="s">
        <v>196</v>
      </c>
      <c r="Z27" s="1" t="s">
        <v>197</v>
      </c>
      <c r="AA27" s="1" t="s">
        <v>0</v>
      </c>
      <c r="AB27" s="1" t="s">
        <v>198</v>
      </c>
      <c r="AC27" s="5">
        <v>1.6071</v>
      </c>
      <c r="AD27" s="1" t="b">
        <v>0</v>
      </c>
      <c r="AE27" s="1" t="s">
        <v>181</v>
      </c>
      <c r="AF27" s="2">
        <v>43985</v>
      </c>
      <c r="AG27" s="6" t="s">
        <v>0</v>
      </c>
      <c r="AH27" s="1" t="s">
        <v>75</v>
      </c>
      <c r="AI27" s="7">
        <v>6</v>
      </c>
      <c r="AJ27" s="1" t="s">
        <v>226</v>
      </c>
      <c r="AK27" s="1" t="s">
        <v>227</v>
      </c>
      <c r="AL27" s="1" t="s">
        <v>0</v>
      </c>
      <c r="AM27" s="1" t="s">
        <v>0</v>
      </c>
      <c r="AN27" s="1" t="s">
        <v>0</v>
      </c>
      <c r="AO27" s="1" t="s">
        <v>201</v>
      </c>
      <c r="AP27" s="6" t="s">
        <v>0</v>
      </c>
      <c r="AQ27" s="1" t="s">
        <v>0</v>
      </c>
      <c r="AR27" s="1" t="s">
        <v>0</v>
      </c>
      <c r="AS27" s="3">
        <v>9274</v>
      </c>
      <c r="AT27" s="1" t="s">
        <v>65</v>
      </c>
      <c r="AU27" s="2">
        <v>43938.710416666669</v>
      </c>
      <c r="AV27" s="1" t="s">
        <v>139</v>
      </c>
      <c r="AW27" s="1" t="s">
        <v>0</v>
      </c>
      <c r="AX27" s="3">
        <v>83908</v>
      </c>
      <c r="AY27" s="3">
        <v>1229581</v>
      </c>
    </row>
    <row r="28" spans="2:51" outlineLevel="1" x14ac:dyDescent="0.25">
      <c r="B28" s="1" t="s">
        <v>220</v>
      </c>
      <c r="C28" s="1" t="s">
        <v>221</v>
      </c>
      <c r="D28" s="1" t="s">
        <v>222</v>
      </c>
      <c r="E28" s="1" t="s">
        <v>93</v>
      </c>
      <c r="F28" s="2">
        <v>44034</v>
      </c>
      <c r="G28" s="2">
        <v>45128</v>
      </c>
      <c r="H28" s="3">
        <v>36</v>
      </c>
      <c r="I28" s="1" t="s">
        <v>56</v>
      </c>
      <c r="J28" s="1" t="s">
        <v>57</v>
      </c>
      <c r="K28" s="4">
        <v>300020</v>
      </c>
      <c r="L28" s="5">
        <v>0.46800000000000003</v>
      </c>
      <c r="M28" s="6">
        <v>82.732900000000001</v>
      </c>
      <c r="N28" s="1" t="s">
        <v>0</v>
      </c>
      <c r="O28" s="7" t="s">
        <v>0</v>
      </c>
      <c r="P28" s="1" t="s">
        <v>223</v>
      </c>
      <c r="Q28" s="1" t="s">
        <v>224</v>
      </c>
      <c r="R28" s="1" t="s">
        <v>0</v>
      </c>
      <c r="S28" s="1" t="s">
        <v>0</v>
      </c>
      <c r="T28" s="2">
        <v>44034</v>
      </c>
      <c r="U28" s="1" t="s">
        <v>225</v>
      </c>
      <c r="V28" s="1" t="s">
        <v>195</v>
      </c>
      <c r="W28" s="1" t="s">
        <v>196</v>
      </c>
      <c r="X28" s="1" t="s">
        <v>0</v>
      </c>
      <c r="Y28" s="1" t="s">
        <v>196</v>
      </c>
      <c r="Z28" s="1" t="s">
        <v>61</v>
      </c>
      <c r="AA28" s="1" t="s">
        <v>0</v>
      </c>
      <c r="AB28" s="1" t="s">
        <v>60</v>
      </c>
      <c r="AC28" s="5">
        <v>5.8660699999999997</v>
      </c>
      <c r="AD28" s="1" t="b">
        <v>0</v>
      </c>
      <c r="AE28" s="1" t="s">
        <v>181</v>
      </c>
      <c r="AF28" s="2">
        <v>43985</v>
      </c>
      <c r="AG28" s="6" t="s">
        <v>0</v>
      </c>
      <c r="AH28" s="1" t="s">
        <v>75</v>
      </c>
      <c r="AI28" s="7">
        <v>6</v>
      </c>
      <c r="AJ28" s="1" t="s">
        <v>226</v>
      </c>
      <c r="AK28" s="1" t="s">
        <v>227</v>
      </c>
      <c r="AL28" s="1" t="s">
        <v>0</v>
      </c>
      <c r="AM28" s="1" t="s">
        <v>0</v>
      </c>
      <c r="AN28" s="1" t="s">
        <v>0</v>
      </c>
      <c r="AO28" s="1" t="s">
        <v>201</v>
      </c>
      <c r="AP28" s="6" t="s">
        <v>0</v>
      </c>
      <c r="AQ28" s="1" t="s">
        <v>0</v>
      </c>
      <c r="AR28" s="1" t="s">
        <v>0</v>
      </c>
      <c r="AS28" s="3">
        <v>9274</v>
      </c>
      <c r="AT28" s="1" t="s">
        <v>65</v>
      </c>
      <c r="AU28" s="2">
        <v>43938.710416666669</v>
      </c>
      <c r="AV28" s="1" t="s">
        <v>139</v>
      </c>
      <c r="AW28" s="1" t="s">
        <v>0</v>
      </c>
      <c r="AX28" s="3">
        <v>83908</v>
      </c>
      <c r="AY28" s="3">
        <v>1229581</v>
      </c>
    </row>
    <row r="29" spans="2:51" outlineLevel="1" x14ac:dyDescent="0.25">
      <c r="B29" s="1" t="s">
        <v>176</v>
      </c>
      <c r="C29" s="1" t="s">
        <v>177</v>
      </c>
      <c r="D29" s="1" t="s">
        <v>178</v>
      </c>
      <c r="E29" s="1" t="s">
        <v>93</v>
      </c>
      <c r="F29" s="2">
        <v>44034</v>
      </c>
      <c r="G29" s="2">
        <v>44673</v>
      </c>
      <c r="H29" s="3">
        <v>21</v>
      </c>
      <c r="I29" s="1" t="s">
        <v>56</v>
      </c>
      <c r="J29" s="1" t="s">
        <v>57</v>
      </c>
      <c r="K29" s="4">
        <v>920567</v>
      </c>
      <c r="L29" s="5">
        <v>0.67859999999999998</v>
      </c>
      <c r="M29" s="6">
        <v>74.962699999999998</v>
      </c>
      <c r="N29" s="1" t="s">
        <v>0</v>
      </c>
      <c r="O29" s="7" t="s">
        <v>0</v>
      </c>
      <c r="P29" s="1" t="s">
        <v>179</v>
      </c>
      <c r="Q29" s="1" t="s">
        <v>228</v>
      </c>
      <c r="R29" s="1" t="s">
        <v>0</v>
      </c>
      <c r="S29" s="1" t="s">
        <v>0</v>
      </c>
      <c r="T29" s="2">
        <v>44034</v>
      </c>
      <c r="U29" s="1" t="s">
        <v>229</v>
      </c>
      <c r="V29" s="1" t="s">
        <v>198</v>
      </c>
      <c r="W29" s="1" t="s">
        <v>197</v>
      </c>
      <c r="X29" s="1" t="s">
        <v>0</v>
      </c>
      <c r="Y29" s="1" t="s">
        <v>197</v>
      </c>
      <c r="Z29" s="1" t="s">
        <v>61</v>
      </c>
      <c r="AA29" s="1" t="s">
        <v>0</v>
      </c>
      <c r="AB29" s="1" t="s">
        <v>60</v>
      </c>
      <c r="AC29" s="5">
        <v>2.7103600000000001</v>
      </c>
      <c r="AD29" s="1" t="b">
        <v>0</v>
      </c>
      <c r="AE29" s="1" t="s">
        <v>181</v>
      </c>
      <c r="AF29" s="2">
        <v>44018</v>
      </c>
      <c r="AG29" s="6" t="s">
        <v>0</v>
      </c>
      <c r="AH29" s="1" t="s">
        <v>75</v>
      </c>
      <c r="AI29" s="7">
        <v>2.7103600000000001</v>
      </c>
      <c r="AJ29" s="1" t="s">
        <v>230</v>
      </c>
      <c r="AK29" s="1" t="s">
        <v>231</v>
      </c>
      <c r="AL29" s="1" t="s">
        <v>0</v>
      </c>
      <c r="AM29" s="1" t="s">
        <v>0</v>
      </c>
      <c r="AN29" s="1" t="s">
        <v>0</v>
      </c>
      <c r="AO29" s="1" t="s">
        <v>232</v>
      </c>
      <c r="AP29" s="6" t="s">
        <v>0</v>
      </c>
      <c r="AQ29" s="1" t="s">
        <v>0</v>
      </c>
      <c r="AR29" s="1" t="s">
        <v>0</v>
      </c>
      <c r="AS29" s="3">
        <v>18582</v>
      </c>
      <c r="AT29" s="1" t="s">
        <v>65</v>
      </c>
      <c r="AU29" s="2">
        <v>44008.916666666664</v>
      </c>
      <c r="AV29" s="1" t="s">
        <v>139</v>
      </c>
      <c r="AW29" s="1" t="s">
        <v>0</v>
      </c>
      <c r="AX29" s="3">
        <v>85386</v>
      </c>
      <c r="AY29" s="3">
        <v>1236512</v>
      </c>
    </row>
    <row r="30" spans="2:51" outlineLevel="1" x14ac:dyDescent="0.25">
      <c r="B30" s="1" t="s">
        <v>160</v>
      </c>
      <c r="C30" s="1" t="s">
        <v>161</v>
      </c>
      <c r="D30" s="1" t="s">
        <v>162</v>
      </c>
      <c r="E30" s="1" t="s">
        <v>93</v>
      </c>
      <c r="F30" s="2">
        <v>44160</v>
      </c>
      <c r="G30" s="2">
        <v>45713</v>
      </c>
      <c r="H30" s="3">
        <v>51</v>
      </c>
      <c r="I30" s="1" t="s">
        <v>56</v>
      </c>
      <c r="J30" s="1" t="s">
        <v>57</v>
      </c>
      <c r="K30" s="4">
        <v>281515</v>
      </c>
      <c r="L30" s="5">
        <v>0.26</v>
      </c>
      <c r="M30" s="6">
        <v>66.028899999999993</v>
      </c>
      <c r="N30" s="1" t="s">
        <v>0</v>
      </c>
      <c r="O30" s="7" t="s">
        <v>0</v>
      </c>
      <c r="P30" s="1" t="s">
        <v>233</v>
      </c>
      <c r="Q30" s="1" t="s">
        <v>234</v>
      </c>
      <c r="R30" s="1" t="s">
        <v>0</v>
      </c>
      <c r="S30" s="1" t="s">
        <v>0</v>
      </c>
      <c r="T30" s="2">
        <v>44160</v>
      </c>
      <c r="U30" s="1" t="s">
        <v>235</v>
      </c>
      <c r="V30" s="1" t="s">
        <v>195</v>
      </c>
      <c r="W30" s="1" t="s">
        <v>196</v>
      </c>
      <c r="X30" s="1" t="s">
        <v>0</v>
      </c>
      <c r="Y30" s="1" t="s">
        <v>196</v>
      </c>
      <c r="Z30" s="1" t="s">
        <v>236</v>
      </c>
      <c r="AA30" s="1" t="s">
        <v>0</v>
      </c>
      <c r="AB30" s="1" t="s">
        <v>237</v>
      </c>
      <c r="AC30" s="5">
        <v>0.27634999999999998</v>
      </c>
      <c r="AD30" s="1" t="b">
        <v>0</v>
      </c>
      <c r="AE30" s="1" t="s">
        <v>74</v>
      </c>
      <c r="AF30" s="2">
        <v>44088</v>
      </c>
      <c r="AG30" s="6" t="s">
        <v>0</v>
      </c>
      <c r="AH30" s="1" t="s">
        <v>137</v>
      </c>
      <c r="AI30" s="7">
        <v>7149584.79</v>
      </c>
      <c r="AJ30" s="1" t="s">
        <v>238</v>
      </c>
      <c r="AK30" s="1" t="s">
        <v>239</v>
      </c>
      <c r="AL30" s="1" t="s">
        <v>218</v>
      </c>
      <c r="AM30" s="1" t="s">
        <v>0</v>
      </c>
      <c r="AN30" s="1" t="s">
        <v>240</v>
      </c>
      <c r="AO30" s="1" t="s">
        <v>201</v>
      </c>
      <c r="AP30" s="6" t="s">
        <v>0</v>
      </c>
      <c r="AQ30" s="1" t="s">
        <v>0</v>
      </c>
      <c r="AR30" s="1" t="s">
        <v>0</v>
      </c>
      <c r="AS30" s="3">
        <v>18088</v>
      </c>
      <c r="AT30" s="1" t="s">
        <v>65</v>
      </c>
      <c r="AU30" s="2">
        <v>44051.393055555556</v>
      </c>
      <c r="AV30" s="1" t="s">
        <v>123</v>
      </c>
      <c r="AW30" s="1" t="s">
        <v>0</v>
      </c>
      <c r="AX30" s="3">
        <v>86307</v>
      </c>
      <c r="AY30" s="3">
        <v>1242544</v>
      </c>
    </row>
    <row r="31" spans="2:51" outlineLevel="1" x14ac:dyDescent="0.25">
      <c r="B31" s="1" t="s">
        <v>160</v>
      </c>
      <c r="C31" s="1" t="s">
        <v>161</v>
      </c>
      <c r="D31" s="1" t="s">
        <v>162</v>
      </c>
      <c r="E31" s="1" t="s">
        <v>93</v>
      </c>
      <c r="F31" s="2">
        <v>44160</v>
      </c>
      <c r="G31" s="2">
        <v>45713</v>
      </c>
      <c r="H31" s="3">
        <v>51</v>
      </c>
      <c r="I31" s="1" t="s">
        <v>56</v>
      </c>
      <c r="J31" s="1" t="s">
        <v>57</v>
      </c>
      <c r="K31" s="4" t="s">
        <v>0</v>
      </c>
      <c r="L31" s="5">
        <v>0.26</v>
      </c>
      <c r="M31" s="6">
        <v>66.028899999999993</v>
      </c>
      <c r="N31" s="1" t="s">
        <v>0</v>
      </c>
      <c r="O31" s="7" t="s">
        <v>0</v>
      </c>
      <c r="P31" s="1" t="s">
        <v>233</v>
      </c>
      <c r="Q31" s="1" t="s">
        <v>234</v>
      </c>
      <c r="R31" s="1" t="s">
        <v>0</v>
      </c>
      <c r="S31" s="1" t="s">
        <v>0</v>
      </c>
      <c r="T31" s="2">
        <v>44160</v>
      </c>
      <c r="U31" s="1" t="s">
        <v>235</v>
      </c>
      <c r="V31" s="1" t="s">
        <v>195</v>
      </c>
      <c r="W31" s="1" t="s">
        <v>196</v>
      </c>
      <c r="X31" s="1" t="s">
        <v>0</v>
      </c>
      <c r="Y31" s="1" t="s">
        <v>196</v>
      </c>
      <c r="Z31" s="1" t="s">
        <v>197</v>
      </c>
      <c r="AA31" s="1" t="s">
        <v>0</v>
      </c>
      <c r="AB31" s="1" t="s">
        <v>198</v>
      </c>
      <c r="AC31" s="5">
        <v>0.29768</v>
      </c>
      <c r="AD31" s="1" t="b">
        <v>0</v>
      </c>
      <c r="AE31" s="1" t="s">
        <v>74</v>
      </c>
      <c r="AF31" s="2">
        <v>44088</v>
      </c>
      <c r="AG31" s="6" t="s">
        <v>0</v>
      </c>
      <c r="AH31" s="1" t="s">
        <v>137</v>
      </c>
      <c r="AI31" s="7">
        <v>7149584.79</v>
      </c>
      <c r="AJ31" s="1" t="s">
        <v>238</v>
      </c>
      <c r="AK31" s="1" t="s">
        <v>239</v>
      </c>
      <c r="AL31" s="1" t="s">
        <v>218</v>
      </c>
      <c r="AM31" s="1" t="s">
        <v>0</v>
      </c>
      <c r="AN31" s="1" t="s">
        <v>240</v>
      </c>
      <c r="AO31" s="1" t="s">
        <v>201</v>
      </c>
      <c r="AP31" s="6" t="s">
        <v>0</v>
      </c>
      <c r="AQ31" s="1" t="s">
        <v>0</v>
      </c>
      <c r="AR31" s="1" t="s">
        <v>0</v>
      </c>
      <c r="AS31" s="3">
        <v>18088</v>
      </c>
      <c r="AT31" s="1" t="s">
        <v>65</v>
      </c>
      <c r="AU31" s="2">
        <v>44051.393055555556</v>
      </c>
      <c r="AV31" s="1" t="s">
        <v>123</v>
      </c>
      <c r="AW31" s="1" t="s">
        <v>0</v>
      </c>
      <c r="AX31" s="3">
        <v>86307</v>
      </c>
      <c r="AY31" s="3">
        <v>1242544</v>
      </c>
    </row>
    <row r="32" spans="2:51" outlineLevel="1" x14ac:dyDescent="0.25">
      <c r="B32" s="1" t="s">
        <v>160</v>
      </c>
      <c r="C32" s="1" t="s">
        <v>161</v>
      </c>
      <c r="D32" s="1" t="s">
        <v>162</v>
      </c>
      <c r="E32" s="1" t="s">
        <v>93</v>
      </c>
      <c r="F32" s="2">
        <v>44160</v>
      </c>
      <c r="G32" s="2">
        <v>45713</v>
      </c>
      <c r="H32" s="3">
        <v>51</v>
      </c>
      <c r="I32" s="1" t="s">
        <v>56</v>
      </c>
      <c r="J32" s="1" t="s">
        <v>57</v>
      </c>
      <c r="K32" s="4" t="s">
        <v>0</v>
      </c>
      <c r="L32" s="5">
        <v>0.26</v>
      </c>
      <c r="M32" s="6">
        <v>66.028899999999993</v>
      </c>
      <c r="N32" s="1" t="s">
        <v>0</v>
      </c>
      <c r="O32" s="7" t="s">
        <v>0</v>
      </c>
      <c r="P32" s="1" t="s">
        <v>233</v>
      </c>
      <c r="Q32" s="1" t="s">
        <v>234</v>
      </c>
      <c r="R32" s="1" t="s">
        <v>0</v>
      </c>
      <c r="S32" s="1" t="s">
        <v>0</v>
      </c>
      <c r="T32" s="2">
        <v>44160</v>
      </c>
      <c r="U32" s="1" t="s">
        <v>235</v>
      </c>
      <c r="V32" s="1" t="s">
        <v>195</v>
      </c>
      <c r="W32" s="1" t="s">
        <v>196</v>
      </c>
      <c r="X32" s="1" t="s">
        <v>0</v>
      </c>
      <c r="Y32" s="1" t="s">
        <v>196</v>
      </c>
      <c r="Z32" s="1" t="s">
        <v>241</v>
      </c>
      <c r="AA32" s="1" t="s">
        <v>0</v>
      </c>
      <c r="AB32" s="1" t="s">
        <v>242</v>
      </c>
      <c r="AC32" s="5">
        <v>0.32463999999999998</v>
      </c>
      <c r="AD32" s="1" t="b">
        <v>0</v>
      </c>
      <c r="AE32" s="1" t="s">
        <v>74</v>
      </c>
      <c r="AF32" s="2">
        <v>44088</v>
      </c>
      <c r="AG32" s="6" t="s">
        <v>0</v>
      </c>
      <c r="AH32" s="1" t="s">
        <v>137</v>
      </c>
      <c r="AI32" s="7">
        <v>7149584.79</v>
      </c>
      <c r="AJ32" s="1" t="s">
        <v>238</v>
      </c>
      <c r="AK32" s="1" t="s">
        <v>239</v>
      </c>
      <c r="AL32" s="1" t="s">
        <v>218</v>
      </c>
      <c r="AM32" s="1" t="s">
        <v>0</v>
      </c>
      <c r="AN32" s="1" t="s">
        <v>240</v>
      </c>
      <c r="AO32" s="1" t="s">
        <v>201</v>
      </c>
      <c r="AP32" s="6" t="s">
        <v>0</v>
      </c>
      <c r="AQ32" s="1" t="s">
        <v>0</v>
      </c>
      <c r="AR32" s="1" t="s">
        <v>0</v>
      </c>
      <c r="AS32" s="3">
        <v>18088</v>
      </c>
      <c r="AT32" s="1" t="s">
        <v>65</v>
      </c>
      <c r="AU32" s="2">
        <v>44051.393055555556</v>
      </c>
      <c r="AV32" s="1" t="s">
        <v>123</v>
      </c>
      <c r="AW32" s="1" t="s">
        <v>0</v>
      </c>
      <c r="AX32" s="3">
        <v>86307</v>
      </c>
      <c r="AY32" s="3">
        <v>1242544</v>
      </c>
    </row>
    <row r="33" spans="1:51" outlineLevel="1" x14ac:dyDescent="0.25">
      <c r="B33" s="1" t="s">
        <v>160</v>
      </c>
      <c r="C33" s="1" t="s">
        <v>161</v>
      </c>
      <c r="D33" s="1" t="s">
        <v>162</v>
      </c>
      <c r="E33" s="1" t="s">
        <v>93</v>
      </c>
      <c r="F33" s="2">
        <v>44160</v>
      </c>
      <c r="G33" s="2">
        <v>45713</v>
      </c>
      <c r="H33" s="3">
        <v>51</v>
      </c>
      <c r="I33" s="1" t="s">
        <v>56</v>
      </c>
      <c r="J33" s="1" t="s">
        <v>57</v>
      </c>
      <c r="K33" s="4" t="s">
        <v>0</v>
      </c>
      <c r="L33" s="5">
        <v>0.26</v>
      </c>
      <c r="M33" s="6">
        <v>66.028899999999993</v>
      </c>
      <c r="N33" s="1" t="s">
        <v>0</v>
      </c>
      <c r="O33" s="7" t="s">
        <v>0</v>
      </c>
      <c r="P33" s="1" t="s">
        <v>233</v>
      </c>
      <c r="Q33" s="1" t="s">
        <v>234</v>
      </c>
      <c r="R33" s="1" t="s">
        <v>0</v>
      </c>
      <c r="S33" s="1" t="s">
        <v>0</v>
      </c>
      <c r="T33" s="2">
        <v>44160</v>
      </c>
      <c r="U33" s="1" t="s">
        <v>235</v>
      </c>
      <c r="V33" s="1" t="s">
        <v>195</v>
      </c>
      <c r="W33" s="1" t="s">
        <v>196</v>
      </c>
      <c r="X33" s="1" t="s">
        <v>0</v>
      </c>
      <c r="Y33" s="1" t="s">
        <v>196</v>
      </c>
      <c r="Z33" s="1" t="s">
        <v>202</v>
      </c>
      <c r="AA33" s="1" t="s">
        <v>0</v>
      </c>
      <c r="AB33" s="1" t="s">
        <v>203</v>
      </c>
      <c r="AC33" s="5">
        <v>0.43179000000000001</v>
      </c>
      <c r="AD33" s="1" t="b">
        <v>0</v>
      </c>
      <c r="AE33" s="1" t="s">
        <v>74</v>
      </c>
      <c r="AF33" s="2">
        <v>44088</v>
      </c>
      <c r="AG33" s="6" t="s">
        <v>0</v>
      </c>
      <c r="AH33" s="1" t="s">
        <v>137</v>
      </c>
      <c r="AI33" s="7">
        <v>7149584.79</v>
      </c>
      <c r="AJ33" s="1" t="s">
        <v>238</v>
      </c>
      <c r="AK33" s="1" t="s">
        <v>239</v>
      </c>
      <c r="AL33" s="1" t="s">
        <v>218</v>
      </c>
      <c r="AM33" s="1" t="s">
        <v>0</v>
      </c>
      <c r="AN33" s="1" t="s">
        <v>240</v>
      </c>
      <c r="AO33" s="1" t="s">
        <v>201</v>
      </c>
      <c r="AP33" s="6" t="s">
        <v>0</v>
      </c>
      <c r="AQ33" s="1" t="s">
        <v>0</v>
      </c>
      <c r="AR33" s="1" t="s">
        <v>0</v>
      </c>
      <c r="AS33" s="3">
        <v>18088</v>
      </c>
      <c r="AT33" s="1" t="s">
        <v>65</v>
      </c>
      <c r="AU33" s="2">
        <v>44051.393055555556</v>
      </c>
      <c r="AV33" s="1" t="s">
        <v>123</v>
      </c>
      <c r="AW33" s="1" t="s">
        <v>0</v>
      </c>
      <c r="AX33" s="3">
        <v>86307</v>
      </c>
      <c r="AY33" s="3">
        <v>1242544</v>
      </c>
    </row>
    <row r="34" spans="1:51" outlineLevel="1" x14ac:dyDescent="0.25">
      <c r="B34" s="1" t="s">
        <v>160</v>
      </c>
      <c r="C34" s="1" t="s">
        <v>161</v>
      </c>
      <c r="D34" s="1" t="s">
        <v>162</v>
      </c>
      <c r="E34" s="1" t="s">
        <v>93</v>
      </c>
      <c r="F34" s="2">
        <v>44160</v>
      </c>
      <c r="G34" s="2">
        <v>45713</v>
      </c>
      <c r="H34" s="3">
        <v>51</v>
      </c>
      <c r="I34" s="1" t="s">
        <v>56</v>
      </c>
      <c r="J34" s="1" t="s">
        <v>57</v>
      </c>
      <c r="K34" s="4" t="s">
        <v>0</v>
      </c>
      <c r="L34" s="5">
        <v>0.26</v>
      </c>
      <c r="M34" s="6">
        <v>66.028899999999993</v>
      </c>
      <c r="N34" s="1" t="s">
        <v>0</v>
      </c>
      <c r="O34" s="7" t="s">
        <v>0</v>
      </c>
      <c r="P34" s="1" t="s">
        <v>233</v>
      </c>
      <c r="Q34" s="1" t="s">
        <v>234</v>
      </c>
      <c r="R34" s="1" t="s">
        <v>0</v>
      </c>
      <c r="S34" s="1" t="s">
        <v>0</v>
      </c>
      <c r="T34" s="2">
        <v>44160</v>
      </c>
      <c r="U34" s="1" t="s">
        <v>235</v>
      </c>
      <c r="V34" s="1" t="s">
        <v>195</v>
      </c>
      <c r="W34" s="1" t="s">
        <v>196</v>
      </c>
      <c r="X34" s="1" t="s">
        <v>0</v>
      </c>
      <c r="Y34" s="1" t="s">
        <v>196</v>
      </c>
      <c r="Z34" s="1" t="s">
        <v>61</v>
      </c>
      <c r="AA34" s="1" t="s">
        <v>0</v>
      </c>
      <c r="AB34" s="1" t="s">
        <v>60</v>
      </c>
      <c r="AC34" s="5">
        <v>4.1970000000000001</v>
      </c>
      <c r="AD34" s="1" t="b">
        <v>0</v>
      </c>
      <c r="AE34" s="1" t="s">
        <v>74</v>
      </c>
      <c r="AF34" s="2">
        <v>44088</v>
      </c>
      <c r="AG34" s="6" t="s">
        <v>0</v>
      </c>
      <c r="AH34" s="1" t="s">
        <v>137</v>
      </c>
      <c r="AI34" s="7">
        <v>7149584.79</v>
      </c>
      <c r="AJ34" s="1" t="s">
        <v>238</v>
      </c>
      <c r="AK34" s="1" t="s">
        <v>239</v>
      </c>
      <c r="AL34" s="1" t="s">
        <v>218</v>
      </c>
      <c r="AM34" s="1" t="s">
        <v>0</v>
      </c>
      <c r="AN34" s="1" t="s">
        <v>240</v>
      </c>
      <c r="AO34" s="1" t="s">
        <v>201</v>
      </c>
      <c r="AP34" s="6" t="s">
        <v>0</v>
      </c>
      <c r="AQ34" s="1" t="s">
        <v>0</v>
      </c>
      <c r="AR34" s="1" t="s">
        <v>0</v>
      </c>
      <c r="AS34" s="3">
        <v>18088</v>
      </c>
      <c r="AT34" s="1" t="s">
        <v>65</v>
      </c>
      <c r="AU34" s="2">
        <v>44051.393055555556</v>
      </c>
      <c r="AV34" s="1" t="s">
        <v>123</v>
      </c>
      <c r="AW34" s="1" t="s">
        <v>0</v>
      </c>
      <c r="AX34" s="3">
        <v>86307</v>
      </c>
      <c r="AY34" s="3">
        <v>1242544</v>
      </c>
    </row>
    <row r="35" spans="1:51" outlineLevel="1" x14ac:dyDescent="0.25">
      <c r="B35" s="1" t="s">
        <v>52</v>
      </c>
      <c r="C35" s="1" t="s">
        <v>53</v>
      </c>
      <c r="D35" s="1" t="s">
        <v>54</v>
      </c>
      <c r="E35" s="1" t="s">
        <v>243</v>
      </c>
      <c r="F35" s="2">
        <v>44270</v>
      </c>
      <c r="G35" s="2">
        <v>45730</v>
      </c>
      <c r="H35" s="3">
        <v>36</v>
      </c>
      <c r="I35" s="1" t="s">
        <v>56</v>
      </c>
      <c r="J35" s="1" t="s">
        <v>57</v>
      </c>
      <c r="K35" s="4">
        <v>18470</v>
      </c>
      <c r="L35" s="5">
        <v>5.8660699999999997</v>
      </c>
      <c r="M35" s="6">
        <v>0</v>
      </c>
      <c r="N35" s="1" t="s">
        <v>0</v>
      </c>
      <c r="O35" s="7" t="s">
        <v>0</v>
      </c>
      <c r="P35" s="1" t="s">
        <v>244</v>
      </c>
      <c r="Q35" s="1" t="s">
        <v>58</v>
      </c>
      <c r="R35" s="1" t="s">
        <v>0</v>
      </c>
      <c r="S35" s="1" t="s">
        <v>0</v>
      </c>
      <c r="T35" s="2">
        <v>44081</v>
      </c>
      <c r="U35" s="1" t="s">
        <v>245</v>
      </c>
      <c r="V35" s="1" t="s">
        <v>60</v>
      </c>
      <c r="W35" s="1" t="s">
        <v>61</v>
      </c>
      <c r="X35" s="1" t="s">
        <v>0</v>
      </c>
      <c r="Y35" s="1" t="s">
        <v>61</v>
      </c>
      <c r="Z35" s="1" t="s">
        <v>0</v>
      </c>
      <c r="AA35" s="1" t="s">
        <v>0</v>
      </c>
      <c r="AB35" s="1" t="s">
        <v>0</v>
      </c>
      <c r="AC35" s="5" t="s">
        <v>0</v>
      </c>
      <c r="AD35" s="1" t="b">
        <v>0</v>
      </c>
      <c r="AE35" s="1" t="s">
        <v>74</v>
      </c>
      <c r="AF35" s="2">
        <v>43900</v>
      </c>
      <c r="AG35" s="6" t="s">
        <v>0</v>
      </c>
      <c r="AH35" s="1" t="s">
        <v>75</v>
      </c>
      <c r="AI35" s="7">
        <v>5.8660699999999997</v>
      </c>
      <c r="AJ35" s="1" t="s">
        <v>246</v>
      </c>
      <c r="AK35" s="1" t="s">
        <v>87</v>
      </c>
      <c r="AL35" s="1" t="s">
        <v>247</v>
      </c>
      <c r="AM35" s="1" t="s">
        <v>0</v>
      </c>
      <c r="AN35" s="1" t="s">
        <v>0</v>
      </c>
      <c r="AO35" s="1" t="s">
        <v>64</v>
      </c>
      <c r="AP35" s="6" t="s">
        <v>0</v>
      </c>
      <c r="AQ35" s="1" t="s">
        <v>0</v>
      </c>
      <c r="AR35" s="1" t="s">
        <v>0</v>
      </c>
      <c r="AS35" s="3">
        <v>17717</v>
      </c>
      <c r="AT35" s="1" t="s">
        <v>65</v>
      </c>
      <c r="AU35" s="2">
        <v>43852.353472222225</v>
      </c>
      <c r="AV35" s="1" t="s">
        <v>139</v>
      </c>
      <c r="AW35" s="1" t="s">
        <v>0</v>
      </c>
      <c r="AX35" s="3">
        <v>81552</v>
      </c>
      <c r="AY35" s="3">
        <v>1219333</v>
      </c>
    </row>
    <row r="36" spans="1:51" outlineLevel="1" x14ac:dyDescent="0.25">
      <c r="F36" s="1"/>
      <c r="G36" s="1"/>
      <c r="H36" s="1"/>
      <c r="K36" s="4" t="str">
        <f>CONCATENATE("Totale: ", TEXT(SUBTOTAL(9, K4:K35), "###.###.###"), "")</f>
        <v>Totale: 5369352..</v>
      </c>
      <c r="L36" s="1"/>
      <c r="M36" s="1"/>
      <c r="O36" s="1"/>
      <c r="T36" s="1"/>
      <c r="AC36" s="1"/>
      <c r="AF36" s="1"/>
      <c r="AG36" s="1"/>
      <c r="AI36" s="1"/>
      <c r="AP36" s="1"/>
      <c r="AS36" s="1"/>
      <c r="AU36" s="1"/>
      <c r="AX36" s="1"/>
      <c r="AY36" s="1"/>
    </row>
    <row r="37" spans="1:51" x14ac:dyDescent="0.25">
      <c r="A37" s="8" t="s">
        <v>248</v>
      </c>
      <c r="F37" s="1"/>
      <c r="G37" s="1"/>
      <c r="H37" s="1"/>
      <c r="K37" s="1"/>
      <c r="L37" s="1"/>
      <c r="M37" s="1"/>
      <c r="O37" s="1"/>
      <c r="T37" s="1"/>
      <c r="AC37" s="1"/>
      <c r="AF37" s="1"/>
      <c r="AG37" s="1"/>
      <c r="AI37" s="1"/>
      <c r="AP37" s="1"/>
      <c r="AS37" s="1"/>
      <c r="AU37" s="1"/>
      <c r="AX37" s="1"/>
      <c r="AY37" s="1"/>
    </row>
    <row r="38" spans="1:51" outlineLevel="1" x14ac:dyDescent="0.25">
      <c r="B38" s="1" t="s">
        <v>52</v>
      </c>
      <c r="C38" s="1" t="s">
        <v>53</v>
      </c>
      <c r="D38" s="1" t="s">
        <v>54</v>
      </c>
      <c r="E38" s="1" t="s">
        <v>55</v>
      </c>
      <c r="F38" s="2">
        <v>42156</v>
      </c>
      <c r="G38" s="2">
        <v>44561</v>
      </c>
      <c r="H38" s="3">
        <v>36</v>
      </c>
      <c r="I38" s="1" t="s">
        <v>56</v>
      </c>
      <c r="J38" s="1" t="s">
        <v>57</v>
      </c>
      <c r="K38" s="4">
        <v>180</v>
      </c>
      <c r="L38" s="5">
        <v>11.4</v>
      </c>
      <c r="M38" s="6">
        <v>0</v>
      </c>
      <c r="N38" s="1" t="s">
        <v>0</v>
      </c>
      <c r="O38" s="7" t="s">
        <v>0</v>
      </c>
      <c r="P38" s="1" t="s">
        <v>0</v>
      </c>
      <c r="Q38" s="1" t="s">
        <v>58</v>
      </c>
      <c r="R38" s="1" t="s">
        <v>0</v>
      </c>
      <c r="S38" s="1" t="s">
        <v>0</v>
      </c>
      <c r="T38" s="2">
        <v>42234</v>
      </c>
      <c r="U38" s="1" t="s">
        <v>59</v>
      </c>
      <c r="V38" s="1" t="s">
        <v>249</v>
      </c>
      <c r="W38" s="1" t="s">
        <v>61</v>
      </c>
      <c r="X38" s="1" t="s">
        <v>0</v>
      </c>
      <c r="Y38" s="1" t="s">
        <v>61</v>
      </c>
      <c r="Z38" s="1" t="s">
        <v>0</v>
      </c>
      <c r="AA38" s="1" t="s">
        <v>0</v>
      </c>
      <c r="AB38" s="1" t="s">
        <v>0</v>
      </c>
      <c r="AC38" s="5" t="s">
        <v>0</v>
      </c>
      <c r="AD38" s="1" t="b">
        <v>0</v>
      </c>
      <c r="AE38" s="1" t="s">
        <v>62</v>
      </c>
      <c r="AF38" s="2">
        <v>42086</v>
      </c>
      <c r="AG38" s="6" t="s">
        <v>0</v>
      </c>
      <c r="AH38" s="1" t="s">
        <v>0</v>
      </c>
      <c r="AI38" s="7" t="s">
        <v>0</v>
      </c>
      <c r="AJ38" s="1" t="s">
        <v>250</v>
      </c>
      <c r="AK38" s="1" t="s">
        <v>0</v>
      </c>
      <c r="AL38" s="1" t="s">
        <v>0</v>
      </c>
      <c r="AM38" s="1" t="s">
        <v>0</v>
      </c>
      <c r="AN38" s="1" t="s">
        <v>0</v>
      </c>
      <c r="AO38" s="1" t="s">
        <v>251</v>
      </c>
      <c r="AP38" s="6" t="s">
        <v>0</v>
      </c>
      <c r="AQ38" s="1" t="s">
        <v>0</v>
      </c>
      <c r="AR38" s="1" t="s">
        <v>0</v>
      </c>
      <c r="AS38" s="3">
        <v>17717</v>
      </c>
      <c r="AT38" s="1" t="s">
        <v>252</v>
      </c>
      <c r="AU38" s="2">
        <v>42059</v>
      </c>
      <c r="AV38" s="1" t="s">
        <v>66</v>
      </c>
      <c r="AW38" s="1" t="s">
        <v>67</v>
      </c>
      <c r="AX38" s="3">
        <v>50328</v>
      </c>
      <c r="AY38" s="3">
        <v>1157877</v>
      </c>
    </row>
    <row r="39" spans="1:51" outlineLevel="1" x14ac:dyDescent="0.25">
      <c r="B39" s="1" t="s">
        <v>253</v>
      </c>
      <c r="C39" s="1" t="s">
        <v>254</v>
      </c>
      <c r="D39" s="1" t="s">
        <v>255</v>
      </c>
      <c r="E39" s="1" t="s">
        <v>93</v>
      </c>
      <c r="F39" s="2">
        <v>42636</v>
      </c>
      <c r="G39" s="2">
        <v>44461</v>
      </c>
      <c r="H39" s="3">
        <v>60</v>
      </c>
      <c r="I39" s="1" t="s">
        <v>56</v>
      </c>
      <c r="J39" s="1" t="s">
        <v>57</v>
      </c>
      <c r="K39" s="4">
        <v>456</v>
      </c>
      <c r="L39" s="5">
        <v>11.4</v>
      </c>
      <c r="M39" s="6">
        <v>0</v>
      </c>
      <c r="N39" s="1" t="s">
        <v>0</v>
      </c>
      <c r="O39" s="7" t="s">
        <v>0</v>
      </c>
      <c r="P39" s="1" t="s">
        <v>256</v>
      </c>
      <c r="Q39" s="1" t="s">
        <v>58</v>
      </c>
      <c r="R39" s="1" t="s">
        <v>0</v>
      </c>
      <c r="S39" s="1" t="s">
        <v>0</v>
      </c>
      <c r="T39" s="2">
        <v>42636</v>
      </c>
      <c r="U39" s="1" t="s">
        <v>257</v>
      </c>
      <c r="V39" s="1" t="s">
        <v>249</v>
      </c>
      <c r="W39" s="1" t="s">
        <v>61</v>
      </c>
      <c r="X39" s="1" t="s">
        <v>0</v>
      </c>
      <c r="Y39" s="1" t="s">
        <v>61</v>
      </c>
      <c r="Z39" s="1" t="s">
        <v>0</v>
      </c>
      <c r="AA39" s="1" t="s">
        <v>0</v>
      </c>
      <c r="AB39" s="1" t="s">
        <v>0</v>
      </c>
      <c r="AC39" s="5" t="s">
        <v>0</v>
      </c>
      <c r="AD39" s="1" t="b">
        <v>0</v>
      </c>
      <c r="AE39" s="1" t="s">
        <v>258</v>
      </c>
      <c r="AF39" s="2">
        <v>42395</v>
      </c>
      <c r="AG39" s="6" t="s">
        <v>0</v>
      </c>
      <c r="AH39" s="1" t="s">
        <v>75</v>
      </c>
      <c r="AI39" s="7">
        <v>14.34273</v>
      </c>
      <c r="AJ39" s="1" t="s">
        <v>259</v>
      </c>
      <c r="AK39" s="1" t="s">
        <v>260</v>
      </c>
      <c r="AL39" s="1" t="s">
        <v>261</v>
      </c>
      <c r="AM39" s="1" t="s">
        <v>0</v>
      </c>
      <c r="AN39" s="1" t="s">
        <v>262</v>
      </c>
      <c r="AO39" s="1" t="s">
        <v>251</v>
      </c>
      <c r="AP39" s="6" t="s">
        <v>0</v>
      </c>
      <c r="AQ39" s="1" t="s">
        <v>0</v>
      </c>
      <c r="AR39" s="1" t="s">
        <v>0</v>
      </c>
      <c r="AS39" s="3">
        <v>952</v>
      </c>
      <c r="AT39" s="1" t="s">
        <v>252</v>
      </c>
      <c r="AU39" s="2">
        <v>42380</v>
      </c>
      <c r="AV39" s="1" t="s">
        <v>123</v>
      </c>
      <c r="AW39" s="1" t="s">
        <v>0</v>
      </c>
      <c r="AX39" s="3">
        <v>55849</v>
      </c>
      <c r="AY39" s="3">
        <v>1055554</v>
      </c>
    </row>
    <row r="40" spans="1:51" outlineLevel="1" x14ac:dyDescent="0.25">
      <c r="B40" s="1" t="s">
        <v>90</v>
      </c>
      <c r="C40" s="1" t="s">
        <v>91</v>
      </c>
      <c r="D40" s="1" t="s">
        <v>92</v>
      </c>
      <c r="E40" s="1" t="s">
        <v>93</v>
      </c>
      <c r="F40" s="2">
        <v>42788</v>
      </c>
      <c r="G40" s="2">
        <v>44429</v>
      </c>
      <c r="H40" s="3">
        <v>48</v>
      </c>
      <c r="I40" s="1" t="s">
        <v>56</v>
      </c>
      <c r="J40" s="1" t="s">
        <v>57</v>
      </c>
      <c r="K40" s="4">
        <v>83344</v>
      </c>
      <c r="L40" s="5">
        <v>11.4</v>
      </c>
      <c r="M40" s="6">
        <v>0</v>
      </c>
      <c r="N40" s="1" t="s">
        <v>0</v>
      </c>
      <c r="O40" s="7" t="s">
        <v>0</v>
      </c>
      <c r="P40" s="1" t="s">
        <v>263</v>
      </c>
      <c r="Q40" s="1" t="s">
        <v>58</v>
      </c>
      <c r="R40" s="1" t="s">
        <v>0</v>
      </c>
      <c r="S40" s="1" t="s">
        <v>0</v>
      </c>
      <c r="T40" s="2">
        <v>42788</v>
      </c>
      <c r="U40" s="1" t="s">
        <v>264</v>
      </c>
      <c r="V40" s="1" t="s">
        <v>249</v>
      </c>
      <c r="W40" s="1" t="s">
        <v>61</v>
      </c>
      <c r="X40" s="1" t="s">
        <v>0</v>
      </c>
      <c r="Y40" s="1" t="s">
        <v>61</v>
      </c>
      <c r="Z40" s="1" t="s">
        <v>0</v>
      </c>
      <c r="AA40" s="1" t="s">
        <v>0</v>
      </c>
      <c r="AB40" s="1" t="s">
        <v>0</v>
      </c>
      <c r="AC40" s="5" t="s">
        <v>0</v>
      </c>
      <c r="AD40" s="1" t="b">
        <v>0</v>
      </c>
      <c r="AE40" s="1" t="s">
        <v>74</v>
      </c>
      <c r="AF40" s="2">
        <v>42760</v>
      </c>
      <c r="AG40" s="6" t="s">
        <v>0</v>
      </c>
      <c r="AH40" s="1" t="s">
        <v>75</v>
      </c>
      <c r="AI40" s="7">
        <v>11.40001</v>
      </c>
      <c r="AJ40" s="1" t="s">
        <v>265</v>
      </c>
      <c r="AK40" s="1" t="s">
        <v>266</v>
      </c>
      <c r="AL40" s="1" t="s">
        <v>0</v>
      </c>
      <c r="AM40" s="1" t="s">
        <v>0</v>
      </c>
      <c r="AN40" s="1" t="s">
        <v>0</v>
      </c>
      <c r="AO40" s="1" t="s">
        <v>251</v>
      </c>
      <c r="AP40" s="6" t="s">
        <v>0</v>
      </c>
      <c r="AQ40" s="1" t="s">
        <v>0</v>
      </c>
      <c r="AR40" s="1" t="s">
        <v>0</v>
      </c>
      <c r="AS40" s="3">
        <v>18069</v>
      </c>
      <c r="AT40" s="1" t="s">
        <v>252</v>
      </c>
      <c r="AU40" s="2">
        <v>42719</v>
      </c>
      <c r="AV40" s="1" t="s">
        <v>89</v>
      </c>
      <c r="AW40" s="1" t="s">
        <v>0</v>
      </c>
      <c r="AX40" s="3">
        <v>61569</v>
      </c>
      <c r="AY40" s="3">
        <v>1098018</v>
      </c>
    </row>
    <row r="41" spans="1:51" outlineLevel="1" x14ac:dyDescent="0.25">
      <c r="B41" s="1" t="s">
        <v>68</v>
      </c>
      <c r="C41" s="1" t="s">
        <v>69</v>
      </c>
      <c r="D41" s="1" t="s">
        <v>70</v>
      </c>
      <c r="E41" s="1" t="s">
        <v>71</v>
      </c>
      <c r="F41" s="2">
        <v>42826</v>
      </c>
      <c r="G41" s="2">
        <v>44377</v>
      </c>
      <c r="H41" s="3">
        <v>48</v>
      </c>
      <c r="I41" s="1" t="s">
        <v>56</v>
      </c>
      <c r="J41" s="1" t="s">
        <v>57</v>
      </c>
      <c r="K41" s="4">
        <v>33096</v>
      </c>
      <c r="L41" s="5">
        <v>10.83</v>
      </c>
      <c r="M41" s="6">
        <v>0</v>
      </c>
      <c r="N41" s="1" t="s">
        <v>0</v>
      </c>
      <c r="O41" s="7" t="s">
        <v>0</v>
      </c>
      <c r="P41" s="1" t="s">
        <v>267</v>
      </c>
      <c r="Q41" s="1" t="s">
        <v>58</v>
      </c>
      <c r="R41" s="1" t="s">
        <v>0</v>
      </c>
      <c r="S41" s="1" t="s">
        <v>0</v>
      </c>
      <c r="T41" s="2">
        <v>42809</v>
      </c>
      <c r="U41" s="1" t="s">
        <v>73</v>
      </c>
      <c r="V41" s="1" t="s">
        <v>249</v>
      </c>
      <c r="W41" s="1" t="s">
        <v>61</v>
      </c>
      <c r="X41" s="1" t="s">
        <v>0</v>
      </c>
      <c r="Y41" s="1" t="s">
        <v>61</v>
      </c>
      <c r="Z41" s="1" t="s">
        <v>0</v>
      </c>
      <c r="AA41" s="1" t="s">
        <v>0</v>
      </c>
      <c r="AB41" s="1" t="s">
        <v>0</v>
      </c>
      <c r="AC41" s="5" t="s">
        <v>0</v>
      </c>
      <c r="AD41" s="1" t="b">
        <v>0</v>
      </c>
      <c r="AE41" s="1" t="s">
        <v>74</v>
      </c>
      <c r="AF41" s="2">
        <v>42800</v>
      </c>
      <c r="AG41" s="6" t="s">
        <v>0</v>
      </c>
      <c r="AH41" s="1" t="s">
        <v>75</v>
      </c>
      <c r="AI41" s="7">
        <v>11.4</v>
      </c>
      <c r="AJ41" s="1" t="s">
        <v>268</v>
      </c>
      <c r="AK41" s="1" t="s">
        <v>269</v>
      </c>
      <c r="AL41" s="1" t="s">
        <v>78</v>
      </c>
      <c r="AM41" s="1" t="s">
        <v>0</v>
      </c>
      <c r="AN41" s="1" t="s">
        <v>79</v>
      </c>
      <c r="AO41" s="1" t="s">
        <v>251</v>
      </c>
      <c r="AP41" s="6" t="s">
        <v>0</v>
      </c>
      <c r="AQ41" s="1" t="s">
        <v>0</v>
      </c>
      <c r="AR41" s="1" t="s">
        <v>0</v>
      </c>
      <c r="AS41" s="3">
        <v>24008</v>
      </c>
      <c r="AT41" s="1" t="s">
        <v>252</v>
      </c>
      <c r="AU41" s="2">
        <v>42789.5</v>
      </c>
      <c r="AV41" s="1" t="s">
        <v>80</v>
      </c>
      <c r="AW41" s="1" t="s">
        <v>0</v>
      </c>
      <c r="AX41" s="3">
        <v>62643</v>
      </c>
      <c r="AY41" s="3">
        <v>1114885</v>
      </c>
    </row>
    <row r="42" spans="1:51" outlineLevel="1" x14ac:dyDescent="0.25">
      <c r="B42" s="1" t="s">
        <v>81</v>
      </c>
      <c r="C42" s="1" t="s">
        <v>82</v>
      </c>
      <c r="D42" s="1" t="s">
        <v>83</v>
      </c>
      <c r="E42" s="1" t="s">
        <v>71</v>
      </c>
      <c r="F42" s="2">
        <v>42891</v>
      </c>
      <c r="G42" s="2">
        <v>44560</v>
      </c>
      <c r="H42" s="3">
        <v>48</v>
      </c>
      <c r="I42" s="1" t="s">
        <v>56</v>
      </c>
      <c r="J42" s="1" t="s">
        <v>57</v>
      </c>
      <c r="K42" s="4">
        <v>78786</v>
      </c>
      <c r="L42" s="5">
        <v>11.4</v>
      </c>
      <c r="M42" s="6">
        <v>0</v>
      </c>
      <c r="N42" s="1" t="s">
        <v>0</v>
      </c>
      <c r="O42" s="7" t="s">
        <v>0</v>
      </c>
      <c r="P42" s="1" t="s">
        <v>270</v>
      </c>
      <c r="Q42" s="1" t="s">
        <v>58</v>
      </c>
      <c r="R42" s="1" t="s">
        <v>0</v>
      </c>
      <c r="S42" s="1" t="s">
        <v>0</v>
      </c>
      <c r="T42" s="2">
        <v>42891</v>
      </c>
      <c r="U42" s="1" t="s">
        <v>85</v>
      </c>
      <c r="V42" s="1" t="s">
        <v>249</v>
      </c>
      <c r="W42" s="1" t="s">
        <v>61</v>
      </c>
      <c r="X42" s="1" t="s">
        <v>0</v>
      </c>
      <c r="Y42" s="1" t="s">
        <v>61</v>
      </c>
      <c r="Z42" s="1" t="s">
        <v>0</v>
      </c>
      <c r="AA42" s="1" t="s">
        <v>0</v>
      </c>
      <c r="AB42" s="1" t="s">
        <v>0</v>
      </c>
      <c r="AC42" s="5" t="s">
        <v>0</v>
      </c>
      <c r="AD42" s="1" t="b">
        <v>0</v>
      </c>
      <c r="AE42" s="1" t="s">
        <v>74</v>
      </c>
      <c r="AF42" s="2">
        <v>42695</v>
      </c>
      <c r="AG42" s="6" t="s">
        <v>0</v>
      </c>
      <c r="AH42" s="1" t="s">
        <v>75</v>
      </c>
      <c r="AI42" s="7">
        <v>11.4</v>
      </c>
      <c r="AJ42" s="1" t="s">
        <v>271</v>
      </c>
      <c r="AK42" s="1" t="s">
        <v>260</v>
      </c>
      <c r="AL42" s="1" t="s">
        <v>0</v>
      </c>
      <c r="AM42" s="1" t="s">
        <v>0</v>
      </c>
      <c r="AN42" s="1" t="s">
        <v>272</v>
      </c>
      <c r="AO42" s="1" t="s">
        <v>251</v>
      </c>
      <c r="AP42" s="6" t="s">
        <v>0</v>
      </c>
      <c r="AQ42" s="1" t="s">
        <v>0</v>
      </c>
      <c r="AR42" s="1" t="s">
        <v>0</v>
      </c>
      <c r="AS42" s="3">
        <v>18705</v>
      </c>
      <c r="AT42" s="1" t="s">
        <v>252</v>
      </c>
      <c r="AU42" s="2">
        <v>42668</v>
      </c>
      <c r="AV42" s="1" t="s">
        <v>89</v>
      </c>
      <c r="AW42" s="1" t="s">
        <v>0</v>
      </c>
      <c r="AX42" s="3">
        <v>60914</v>
      </c>
      <c r="AY42" s="3">
        <v>1093436</v>
      </c>
    </row>
    <row r="43" spans="1:51" outlineLevel="1" x14ac:dyDescent="0.25">
      <c r="B43" s="1" t="s">
        <v>98</v>
      </c>
      <c r="C43" s="1" t="s">
        <v>99</v>
      </c>
      <c r="D43" s="1" t="s">
        <v>100</v>
      </c>
      <c r="E43" s="1" t="s">
        <v>93</v>
      </c>
      <c r="F43" s="2">
        <v>43124</v>
      </c>
      <c r="G43" s="2">
        <v>44401</v>
      </c>
      <c r="H43" s="3">
        <v>36</v>
      </c>
      <c r="I43" s="1" t="s">
        <v>56</v>
      </c>
      <c r="J43" s="1" t="s">
        <v>57</v>
      </c>
      <c r="K43" s="4">
        <v>17300</v>
      </c>
      <c r="L43" s="5">
        <v>10.83</v>
      </c>
      <c r="M43" s="6">
        <v>0</v>
      </c>
      <c r="N43" s="1" t="s">
        <v>0</v>
      </c>
      <c r="O43" s="7" t="s">
        <v>0</v>
      </c>
      <c r="P43" s="1" t="s">
        <v>273</v>
      </c>
      <c r="Q43" s="1" t="s">
        <v>58</v>
      </c>
      <c r="R43" s="1" t="s">
        <v>0</v>
      </c>
      <c r="S43" s="1" t="s">
        <v>0</v>
      </c>
      <c r="T43" s="2">
        <v>43026</v>
      </c>
      <c r="U43" s="1" t="s">
        <v>102</v>
      </c>
      <c r="V43" s="1" t="s">
        <v>249</v>
      </c>
      <c r="W43" s="1" t="s">
        <v>61</v>
      </c>
      <c r="X43" s="1" t="s">
        <v>0</v>
      </c>
      <c r="Y43" s="1" t="s">
        <v>61</v>
      </c>
      <c r="Z43" s="1" t="s">
        <v>0</v>
      </c>
      <c r="AA43" s="1" t="s">
        <v>0</v>
      </c>
      <c r="AB43" s="1" t="s">
        <v>0</v>
      </c>
      <c r="AC43" s="5" t="s">
        <v>0</v>
      </c>
      <c r="AD43" s="1" t="b">
        <v>0</v>
      </c>
      <c r="AE43" s="1" t="s">
        <v>74</v>
      </c>
      <c r="AF43" s="2">
        <v>42914</v>
      </c>
      <c r="AG43" s="6" t="s">
        <v>0</v>
      </c>
      <c r="AH43" s="1" t="s">
        <v>75</v>
      </c>
      <c r="AI43" s="7">
        <v>10.83</v>
      </c>
      <c r="AJ43" s="1" t="s">
        <v>274</v>
      </c>
      <c r="AK43" s="1" t="s">
        <v>260</v>
      </c>
      <c r="AL43" s="1" t="s">
        <v>104</v>
      </c>
      <c r="AM43" s="1" t="s">
        <v>0</v>
      </c>
      <c r="AN43" s="1" t="s">
        <v>105</v>
      </c>
      <c r="AO43" s="1" t="s">
        <v>251</v>
      </c>
      <c r="AP43" s="6" t="s">
        <v>0</v>
      </c>
      <c r="AQ43" s="1" t="s">
        <v>0</v>
      </c>
      <c r="AR43" s="1" t="s">
        <v>0</v>
      </c>
      <c r="AS43" s="3">
        <v>30522</v>
      </c>
      <c r="AT43" s="1" t="s">
        <v>252</v>
      </c>
      <c r="AU43" s="2">
        <v>42873.708333333336</v>
      </c>
      <c r="AV43" s="1" t="s">
        <v>89</v>
      </c>
      <c r="AW43" s="1" t="s">
        <v>0</v>
      </c>
      <c r="AX43" s="3">
        <v>64692</v>
      </c>
      <c r="AY43" s="3">
        <v>1123126</v>
      </c>
    </row>
    <row r="44" spans="1:51" outlineLevel="1" x14ac:dyDescent="0.25">
      <c r="B44" s="1" t="s">
        <v>106</v>
      </c>
      <c r="C44" s="1" t="s">
        <v>107</v>
      </c>
      <c r="D44" s="1" t="s">
        <v>108</v>
      </c>
      <c r="E44" s="1" t="s">
        <v>93</v>
      </c>
      <c r="F44" s="2">
        <v>43221</v>
      </c>
      <c r="G44" s="2">
        <v>44317</v>
      </c>
      <c r="H44" s="3">
        <v>36</v>
      </c>
      <c r="I44" s="1" t="s">
        <v>56</v>
      </c>
      <c r="J44" s="1" t="s">
        <v>57</v>
      </c>
      <c r="K44" s="4">
        <v>29036</v>
      </c>
      <c r="L44" s="5">
        <v>10.83</v>
      </c>
      <c r="M44" s="6">
        <v>0</v>
      </c>
      <c r="N44" s="1" t="s">
        <v>0</v>
      </c>
      <c r="O44" s="7" t="s">
        <v>0</v>
      </c>
      <c r="P44" s="1" t="s">
        <v>275</v>
      </c>
      <c r="Q44" s="1" t="s">
        <v>58</v>
      </c>
      <c r="R44" s="1" t="s">
        <v>0</v>
      </c>
      <c r="S44" s="1" t="s">
        <v>0</v>
      </c>
      <c r="T44" s="2">
        <v>43091</v>
      </c>
      <c r="U44" s="1" t="s">
        <v>110</v>
      </c>
      <c r="V44" s="1" t="s">
        <v>249</v>
      </c>
      <c r="W44" s="1" t="s">
        <v>61</v>
      </c>
      <c r="X44" s="1" t="s">
        <v>0</v>
      </c>
      <c r="Y44" s="1" t="s">
        <v>61</v>
      </c>
      <c r="Z44" s="1" t="s">
        <v>0</v>
      </c>
      <c r="AA44" s="1" t="s">
        <v>0</v>
      </c>
      <c r="AB44" s="1" t="s">
        <v>0</v>
      </c>
      <c r="AC44" s="5" t="s">
        <v>0</v>
      </c>
      <c r="AD44" s="1" t="b">
        <v>0</v>
      </c>
      <c r="AE44" s="1" t="s">
        <v>74</v>
      </c>
      <c r="AF44" s="2">
        <v>43054</v>
      </c>
      <c r="AG44" s="6" t="s">
        <v>0</v>
      </c>
      <c r="AH44" s="1" t="s">
        <v>75</v>
      </c>
      <c r="AI44" s="7">
        <v>10.83</v>
      </c>
      <c r="AJ44" s="1" t="s">
        <v>276</v>
      </c>
      <c r="AK44" s="1" t="s">
        <v>277</v>
      </c>
      <c r="AL44" s="1" t="s">
        <v>0</v>
      </c>
      <c r="AM44" s="1" t="s">
        <v>0</v>
      </c>
      <c r="AN44" s="1" t="s">
        <v>105</v>
      </c>
      <c r="AO44" s="1" t="s">
        <v>251</v>
      </c>
      <c r="AP44" s="6" t="s">
        <v>0</v>
      </c>
      <c r="AQ44" s="1" t="s">
        <v>0</v>
      </c>
      <c r="AR44" s="1" t="s">
        <v>0</v>
      </c>
      <c r="AS44" s="3">
        <v>18670</v>
      </c>
      <c r="AT44" s="1" t="s">
        <v>252</v>
      </c>
      <c r="AU44" s="2">
        <v>43028.375</v>
      </c>
      <c r="AV44" s="1" t="s">
        <v>89</v>
      </c>
      <c r="AW44" s="1" t="s">
        <v>0</v>
      </c>
      <c r="AX44" s="3">
        <v>67051</v>
      </c>
      <c r="AY44" s="3">
        <v>1144887</v>
      </c>
    </row>
    <row r="45" spans="1:51" outlineLevel="1" x14ac:dyDescent="0.25">
      <c r="B45" s="1" t="s">
        <v>113</v>
      </c>
      <c r="C45" s="1" t="s">
        <v>114</v>
      </c>
      <c r="D45" s="1" t="s">
        <v>115</v>
      </c>
      <c r="E45" s="1" t="s">
        <v>93</v>
      </c>
      <c r="F45" s="2">
        <v>43231</v>
      </c>
      <c r="G45" s="2">
        <v>44511</v>
      </c>
      <c r="H45" s="3">
        <v>36</v>
      </c>
      <c r="I45" s="1" t="s">
        <v>56</v>
      </c>
      <c r="J45" s="1" t="s">
        <v>57</v>
      </c>
      <c r="K45" s="4">
        <v>58837</v>
      </c>
      <c r="L45" s="5">
        <v>10.82987</v>
      </c>
      <c r="M45" s="6">
        <v>1.1999999999999999E-3</v>
      </c>
      <c r="N45" s="1" t="s">
        <v>0</v>
      </c>
      <c r="O45" s="7" t="s">
        <v>0</v>
      </c>
      <c r="P45" s="1" t="s">
        <v>146</v>
      </c>
      <c r="Q45" s="1" t="s">
        <v>58</v>
      </c>
      <c r="R45" s="1" t="s">
        <v>0</v>
      </c>
      <c r="S45" s="1" t="s">
        <v>0</v>
      </c>
      <c r="T45" s="2">
        <v>43231</v>
      </c>
      <c r="U45" s="1" t="s">
        <v>117</v>
      </c>
      <c r="V45" s="1" t="s">
        <v>249</v>
      </c>
      <c r="W45" s="1" t="s">
        <v>61</v>
      </c>
      <c r="X45" s="1" t="s">
        <v>0</v>
      </c>
      <c r="Y45" s="1" t="s">
        <v>61</v>
      </c>
      <c r="Z45" s="1" t="s">
        <v>0</v>
      </c>
      <c r="AA45" s="1" t="s">
        <v>0</v>
      </c>
      <c r="AB45" s="1" t="s">
        <v>0</v>
      </c>
      <c r="AC45" s="5" t="s">
        <v>0</v>
      </c>
      <c r="AD45" s="1" t="b">
        <v>0</v>
      </c>
      <c r="AE45" s="1" t="s">
        <v>74</v>
      </c>
      <c r="AF45" s="2">
        <v>43167</v>
      </c>
      <c r="AG45" s="6" t="s">
        <v>0</v>
      </c>
      <c r="AH45" s="1" t="s">
        <v>118</v>
      </c>
      <c r="AI45" s="7">
        <v>1911602.0134399999</v>
      </c>
      <c r="AJ45" s="1" t="s">
        <v>278</v>
      </c>
      <c r="AK45" s="1" t="s">
        <v>279</v>
      </c>
      <c r="AL45" s="1" t="s">
        <v>121</v>
      </c>
      <c r="AM45" s="1" t="s">
        <v>0</v>
      </c>
      <c r="AN45" s="1" t="s">
        <v>280</v>
      </c>
      <c r="AO45" s="1" t="s">
        <v>251</v>
      </c>
      <c r="AP45" s="6" t="s">
        <v>0</v>
      </c>
      <c r="AQ45" s="1" t="s">
        <v>0</v>
      </c>
      <c r="AR45" s="1" t="s">
        <v>0</v>
      </c>
      <c r="AS45" s="3">
        <v>23994</v>
      </c>
      <c r="AT45" s="1" t="s">
        <v>252</v>
      </c>
      <c r="AU45" s="2">
        <v>43137.75</v>
      </c>
      <c r="AV45" s="1" t="s">
        <v>123</v>
      </c>
      <c r="AW45" s="1" t="s">
        <v>0</v>
      </c>
      <c r="AX45" s="3">
        <v>68907</v>
      </c>
      <c r="AY45" s="3">
        <v>1158100</v>
      </c>
    </row>
    <row r="46" spans="1:51" outlineLevel="1" x14ac:dyDescent="0.25">
      <c r="B46" s="1" t="s">
        <v>124</v>
      </c>
      <c r="C46" s="1" t="s">
        <v>125</v>
      </c>
      <c r="D46" s="1" t="s">
        <v>126</v>
      </c>
      <c r="E46" s="1" t="s">
        <v>93</v>
      </c>
      <c r="F46" s="2">
        <v>43488</v>
      </c>
      <c r="G46" s="2">
        <v>44949</v>
      </c>
      <c r="H46" s="3">
        <v>48</v>
      </c>
      <c r="I46" s="1" t="s">
        <v>56</v>
      </c>
      <c r="J46" s="1" t="s">
        <v>57</v>
      </c>
      <c r="K46" s="4">
        <v>14878</v>
      </c>
      <c r="L46" s="5">
        <v>10.83</v>
      </c>
      <c r="M46" s="6">
        <v>0</v>
      </c>
      <c r="N46" s="1" t="s">
        <v>0</v>
      </c>
      <c r="O46" s="7" t="s">
        <v>0</v>
      </c>
      <c r="P46" s="1" t="s">
        <v>281</v>
      </c>
      <c r="Q46" s="1" t="s">
        <v>58</v>
      </c>
      <c r="R46" s="1" t="s">
        <v>0</v>
      </c>
      <c r="S46" s="1" t="s">
        <v>0</v>
      </c>
      <c r="T46" s="2">
        <v>43488</v>
      </c>
      <c r="U46" s="1" t="s">
        <v>128</v>
      </c>
      <c r="V46" s="1" t="s">
        <v>249</v>
      </c>
      <c r="W46" s="1" t="s">
        <v>61</v>
      </c>
      <c r="X46" s="1" t="s">
        <v>0</v>
      </c>
      <c r="Y46" s="1" t="s">
        <v>61</v>
      </c>
      <c r="Z46" s="1" t="s">
        <v>0</v>
      </c>
      <c r="AA46" s="1" t="s">
        <v>0</v>
      </c>
      <c r="AB46" s="1" t="s">
        <v>0</v>
      </c>
      <c r="AC46" s="5" t="s">
        <v>0</v>
      </c>
      <c r="AD46" s="1" t="b">
        <v>0</v>
      </c>
      <c r="AE46" s="1" t="s">
        <v>74</v>
      </c>
      <c r="AF46" s="2">
        <v>43278</v>
      </c>
      <c r="AG46" s="6" t="s">
        <v>0</v>
      </c>
      <c r="AH46" s="1" t="s">
        <v>75</v>
      </c>
      <c r="AI46" s="7">
        <v>10.9</v>
      </c>
      <c r="AJ46" s="1" t="s">
        <v>282</v>
      </c>
      <c r="AK46" s="1" t="s">
        <v>260</v>
      </c>
      <c r="AL46" s="1" t="s">
        <v>130</v>
      </c>
      <c r="AM46" s="1" t="s">
        <v>0</v>
      </c>
      <c r="AN46" s="1" t="s">
        <v>79</v>
      </c>
      <c r="AO46" s="1" t="s">
        <v>251</v>
      </c>
      <c r="AP46" s="6" t="s">
        <v>0</v>
      </c>
      <c r="AQ46" s="1" t="s">
        <v>0</v>
      </c>
      <c r="AR46" s="1" t="s">
        <v>0</v>
      </c>
      <c r="AS46" s="3">
        <v>27649</v>
      </c>
      <c r="AT46" s="1" t="s">
        <v>252</v>
      </c>
      <c r="AU46" s="2">
        <v>43236.689583333333</v>
      </c>
      <c r="AV46" s="1" t="s">
        <v>123</v>
      </c>
      <c r="AW46" s="1" t="s">
        <v>0</v>
      </c>
      <c r="AX46" s="3">
        <v>70870</v>
      </c>
      <c r="AY46" s="3">
        <v>1171671</v>
      </c>
    </row>
    <row r="47" spans="1:51" outlineLevel="1" x14ac:dyDescent="0.25">
      <c r="B47" s="1" t="s">
        <v>131</v>
      </c>
      <c r="C47" s="1" t="s">
        <v>132</v>
      </c>
      <c r="D47" s="1" t="s">
        <v>133</v>
      </c>
      <c r="E47" s="1" t="s">
        <v>55</v>
      </c>
      <c r="F47" s="2">
        <v>43617</v>
      </c>
      <c r="G47" s="2">
        <v>45108</v>
      </c>
      <c r="H47" s="3">
        <v>49</v>
      </c>
      <c r="I47" s="1" t="s">
        <v>56</v>
      </c>
      <c r="J47" s="1" t="s">
        <v>57</v>
      </c>
      <c r="K47" s="4">
        <v>6500</v>
      </c>
      <c r="L47" s="5">
        <v>10.83</v>
      </c>
      <c r="M47" s="6">
        <v>0</v>
      </c>
      <c r="N47" s="1" t="s">
        <v>0</v>
      </c>
      <c r="O47" s="7" t="s">
        <v>0</v>
      </c>
      <c r="P47" s="1" t="s">
        <v>134</v>
      </c>
      <c r="Q47" s="1" t="s">
        <v>58</v>
      </c>
      <c r="R47" s="1" t="s">
        <v>0</v>
      </c>
      <c r="S47" s="1" t="s">
        <v>0</v>
      </c>
      <c r="T47" s="2">
        <v>43544</v>
      </c>
      <c r="U47" s="1" t="s">
        <v>135</v>
      </c>
      <c r="V47" s="1" t="s">
        <v>249</v>
      </c>
      <c r="W47" s="1" t="s">
        <v>61</v>
      </c>
      <c r="X47" s="1" t="s">
        <v>0</v>
      </c>
      <c r="Y47" s="1" t="s">
        <v>61</v>
      </c>
      <c r="Z47" s="1" t="s">
        <v>0</v>
      </c>
      <c r="AA47" s="1" t="s">
        <v>0</v>
      </c>
      <c r="AB47" s="1" t="s">
        <v>0</v>
      </c>
      <c r="AC47" s="5" t="s">
        <v>0</v>
      </c>
      <c r="AD47" s="1" t="b">
        <v>0</v>
      </c>
      <c r="AE47" s="1" t="s">
        <v>136</v>
      </c>
      <c r="AF47" s="2">
        <v>43528</v>
      </c>
      <c r="AG47" s="6" t="s">
        <v>0</v>
      </c>
      <c r="AH47" s="1" t="s">
        <v>137</v>
      </c>
      <c r="AI47" s="7">
        <v>9800458.6799999997</v>
      </c>
      <c r="AJ47" s="1" t="s">
        <v>283</v>
      </c>
      <c r="AK47" s="1" t="s">
        <v>0</v>
      </c>
      <c r="AL47" s="1" t="s">
        <v>0</v>
      </c>
      <c r="AM47" s="1" t="s">
        <v>0</v>
      </c>
      <c r="AN47" s="1" t="s">
        <v>0</v>
      </c>
      <c r="AO47" s="1" t="s">
        <v>251</v>
      </c>
      <c r="AP47" s="6" t="s">
        <v>0</v>
      </c>
      <c r="AQ47" s="1" t="s">
        <v>0</v>
      </c>
      <c r="AR47" s="1" t="s">
        <v>0</v>
      </c>
      <c r="AS47" s="3">
        <v>19194</v>
      </c>
      <c r="AT47" s="1" t="s">
        <v>252</v>
      </c>
      <c r="AU47" s="2">
        <v>43510.458333333336</v>
      </c>
      <c r="AV47" s="1" t="s">
        <v>139</v>
      </c>
      <c r="AW47" s="1" t="s">
        <v>0</v>
      </c>
      <c r="AX47" s="3">
        <v>75211</v>
      </c>
      <c r="AY47" s="3">
        <v>1192913</v>
      </c>
    </row>
    <row r="48" spans="1:51" outlineLevel="1" x14ac:dyDescent="0.25">
      <c r="B48" s="1" t="s">
        <v>113</v>
      </c>
      <c r="C48" s="1" t="s">
        <v>114</v>
      </c>
      <c r="D48" s="1" t="s">
        <v>115</v>
      </c>
      <c r="E48" s="1" t="s">
        <v>140</v>
      </c>
      <c r="F48" s="2">
        <v>43648</v>
      </c>
      <c r="G48" s="2">
        <v>44927</v>
      </c>
      <c r="H48" s="3">
        <v>36</v>
      </c>
      <c r="I48" s="1" t="s">
        <v>56</v>
      </c>
      <c r="J48" s="1" t="s">
        <v>57</v>
      </c>
      <c r="K48" s="4">
        <v>44513</v>
      </c>
      <c r="L48" s="5">
        <v>10.83</v>
      </c>
      <c r="M48" s="6">
        <v>0</v>
      </c>
      <c r="N48" s="1" t="s">
        <v>0</v>
      </c>
      <c r="O48" s="7" t="s">
        <v>0</v>
      </c>
      <c r="P48" s="1" t="s">
        <v>284</v>
      </c>
      <c r="Q48" s="1" t="s">
        <v>58</v>
      </c>
      <c r="R48" s="1" t="s">
        <v>0</v>
      </c>
      <c r="S48" s="1" t="s">
        <v>0</v>
      </c>
      <c r="T48" s="2">
        <v>43620</v>
      </c>
      <c r="U48" s="1" t="s">
        <v>142</v>
      </c>
      <c r="V48" s="1" t="s">
        <v>249</v>
      </c>
      <c r="W48" s="1" t="s">
        <v>61</v>
      </c>
      <c r="X48" s="1" t="s">
        <v>0</v>
      </c>
      <c r="Y48" s="1" t="s">
        <v>61</v>
      </c>
      <c r="Z48" s="1" t="s">
        <v>0</v>
      </c>
      <c r="AA48" s="1" t="s">
        <v>0</v>
      </c>
      <c r="AB48" s="1" t="s">
        <v>0</v>
      </c>
      <c r="AC48" s="5" t="s">
        <v>0</v>
      </c>
      <c r="AD48" s="1" t="b">
        <v>0</v>
      </c>
      <c r="AE48" s="1" t="s">
        <v>74</v>
      </c>
      <c r="AF48" s="2">
        <v>43537</v>
      </c>
      <c r="AG48" s="6" t="s">
        <v>0</v>
      </c>
      <c r="AH48" s="1" t="s">
        <v>75</v>
      </c>
      <c r="AI48" s="7">
        <v>11.4</v>
      </c>
      <c r="AJ48" s="1" t="s">
        <v>285</v>
      </c>
      <c r="AK48" s="1" t="s">
        <v>286</v>
      </c>
      <c r="AL48" s="1" t="s">
        <v>145</v>
      </c>
      <c r="AM48" s="1" t="s">
        <v>0</v>
      </c>
      <c r="AN48" s="1" t="s">
        <v>0</v>
      </c>
      <c r="AO48" s="1" t="s">
        <v>251</v>
      </c>
      <c r="AP48" s="6" t="s">
        <v>0</v>
      </c>
      <c r="AQ48" s="1" t="s">
        <v>0</v>
      </c>
      <c r="AR48" s="1" t="s">
        <v>0</v>
      </c>
      <c r="AS48" s="3">
        <v>23994</v>
      </c>
      <c r="AT48" s="1" t="s">
        <v>252</v>
      </c>
      <c r="AU48" s="2">
        <v>43455.458333333336</v>
      </c>
      <c r="AV48" s="1" t="s">
        <v>89</v>
      </c>
      <c r="AW48" s="1" t="s">
        <v>0</v>
      </c>
      <c r="AX48" s="3">
        <v>74397</v>
      </c>
      <c r="AY48" s="3">
        <v>1188415</v>
      </c>
    </row>
    <row r="49" spans="2:51" outlineLevel="1" x14ac:dyDescent="0.25">
      <c r="B49" s="1" t="s">
        <v>113</v>
      </c>
      <c r="C49" s="1" t="s">
        <v>114</v>
      </c>
      <c r="D49" s="1" t="s">
        <v>115</v>
      </c>
      <c r="E49" s="1" t="s">
        <v>93</v>
      </c>
      <c r="F49" s="2">
        <v>43663</v>
      </c>
      <c r="G49" s="2">
        <v>44578</v>
      </c>
      <c r="H49" s="3">
        <v>24</v>
      </c>
      <c r="I49" s="1" t="s">
        <v>56</v>
      </c>
      <c r="J49" s="1" t="s">
        <v>57</v>
      </c>
      <c r="K49" s="4">
        <v>70224</v>
      </c>
      <c r="L49" s="5">
        <v>10.82987</v>
      </c>
      <c r="M49" s="6">
        <v>1.1999999999999999E-3</v>
      </c>
      <c r="N49" s="1" t="s">
        <v>0</v>
      </c>
      <c r="O49" s="7" t="s">
        <v>0</v>
      </c>
      <c r="P49" s="1" t="s">
        <v>287</v>
      </c>
      <c r="Q49" s="1" t="s">
        <v>58</v>
      </c>
      <c r="R49" s="1" t="s">
        <v>0</v>
      </c>
      <c r="S49" s="1" t="s">
        <v>0</v>
      </c>
      <c r="T49" s="2">
        <v>43663</v>
      </c>
      <c r="U49" s="1" t="s">
        <v>147</v>
      </c>
      <c r="V49" s="1" t="s">
        <v>249</v>
      </c>
      <c r="W49" s="1" t="s">
        <v>61</v>
      </c>
      <c r="X49" s="1" t="s">
        <v>0</v>
      </c>
      <c r="Y49" s="1" t="s">
        <v>61</v>
      </c>
      <c r="Z49" s="1" t="s">
        <v>0</v>
      </c>
      <c r="AA49" s="1" t="s">
        <v>0</v>
      </c>
      <c r="AB49" s="1" t="s">
        <v>0</v>
      </c>
      <c r="AC49" s="5" t="s">
        <v>0</v>
      </c>
      <c r="AD49" s="1" t="b">
        <v>0</v>
      </c>
      <c r="AE49" s="1" t="s">
        <v>74</v>
      </c>
      <c r="AF49" s="2">
        <v>43647</v>
      </c>
      <c r="AG49" s="6" t="s">
        <v>0</v>
      </c>
      <c r="AH49" s="1" t="s">
        <v>118</v>
      </c>
      <c r="AI49" s="7">
        <v>1521033.58176</v>
      </c>
      <c r="AJ49" s="1" t="s">
        <v>288</v>
      </c>
      <c r="AK49" s="1" t="s">
        <v>289</v>
      </c>
      <c r="AL49" s="1" t="s">
        <v>150</v>
      </c>
      <c r="AM49" s="1" t="s">
        <v>0</v>
      </c>
      <c r="AN49" s="1" t="s">
        <v>290</v>
      </c>
      <c r="AO49" s="1" t="s">
        <v>251</v>
      </c>
      <c r="AP49" s="6" t="s">
        <v>0</v>
      </c>
      <c r="AQ49" s="1" t="s">
        <v>0</v>
      </c>
      <c r="AR49" s="1" t="s">
        <v>0</v>
      </c>
      <c r="AS49" s="3">
        <v>23994</v>
      </c>
      <c r="AT49" s="1" t="s">
        <v>252</v>
      </c>
      <c r="AU49" s="2">
        <v>43630.681250000001</v>
      </c>
      <c r="AV49" s="1" t="s">
        <v>89</v>
      </c>
      <c r="AW49" s="1" t="s">
        <v>0</v>
      </c>
      <c r="AX49" s="3">
        <v>77747</v>
      </c>
      <c r="AY49" s="3">
        <v>1198958</v>
      </c>
    </row>
    <row r="50" spans="2:51" outlineLevel="1" x14ac:dyDescent="0.25">
      <c r="B50" s="1" t="s">
        <v>152</v>
      </c>
      <c r="C50" s="1" t="s">
        <v>153</v>
      </c>
      <c r="D50" s="1" t="s">
        <v>154</v>
      </c>
      <c r="E50" s="1" t="s">
        <v>55</v>
      </c>
      <c r="F50" s="2">
        <v>43740</v>
      </c>
      <c r="G50" s="2">
        <v>44835</v>
      </c>
      <c r="H50" s="3">
        <v>36</v>
      </c>
      <c r="I50" s="1" t="s">
        <v>56</v>
      </c>
      <c r="J50" s="1" t="s">
        <v>57</v>
      </c>
      <c r="K50" s="4">
        <v>27126</v>
      </c>
      <c r="L50" s="5">
        <v>10.83</v>
      </c>
      <c r="M50" s="6">
        <v>0</v>
      </c>
      <c r="N50" s="1" t="s">
        <v>0</v>
      </c>
      <c r="O50" s="7" t="s">
        <v>0</v>
      </c>
      <c r="P50" s="1" t="s">
        <v>291</v>
      </c>
      <c r="Q50" s="1" t="s">
        <v>58</v>
      </c>
      <c r="R50" s="1" t="s">
        <v>0</v>
      </c>
      <c r="S50" s="1" t="s">
        <v>0</v>
      </c>
      <c r="T50" s="2">
        <v>43740</v>
      </c>
      <c r="U50" s="1" t="s">
        <v>156</v>
      </c>
      <c r="V50" s="1" t="s">
        <v>249</v>
      </c>
      <c r="W50" s="1" t="s">
        <v>61</v>
      </c>
      <c r="X50" s="1" t="s">
        <v>0</v>
      </c>
      <c r="Y50" s="1" t="s">
        <v>61</v>
      </c>
      <c r="Z50" s="1" t="s">
        <v>0</v>
      </c>
      <c r="AA50" s="1" t="s">
        <v>0</v>
      </c>
      <c r="AB50" s="1" t="s">
        <v>0</v>
      </c>
      <c r="AC50" s="5" t="s">
        <v>0</v>
      </c>
      <c r="AD50" s="1" t="b">
        <v>0</v>
      </c>
      <c r="AE50" s="1" t="s">
        <v>74</v>
      </c>
      <c r="AF50" s="2">
        <v>43671</v>
      </c>
      <c r="AG50" s="6" t="s">
        <v>0</v>
      </c>
      <c r="AH50" s="1" t="s">
        <v>75</v>
      </c>
      <c r="AI50" s="7">
        <v>10.83</v>
      </c>
      <c r="AJ50" s="1" t="s">
        <v>292</v>
      </c>
      <c r="AK50" s="1" t="s">
        <v>0</v>
      </c>
      <c r="AL50" s="1" t="s">
        <v>0</v>
      </c>
      <c r="AM50" s="1" t="s">
        <v>0</v>
      </c>
      <c r="AN50" s="1" t="s">
        <v>158</v>
      </c>
      <c r="AO50" s="1" t="s">
        <v>251</v>
      </c>
      <c r="AP50" s="6" t="s">
        <v>0</v>
      </c>
      <c r="AQ50" s="1" t="s">
        <v>0</v>
      </c>
      <c r="AR50" s="1" t="s">
        <v>0</v>
      </c>
      <c r="AS50" s="3">
        <v>18378</v>
      </c>
      <c r="AT50" s="1" t="s">
        <v>252</v>
      </c>
      <c r="AU50" s="2">
        <v>43672.397916666669</v>
      </c>
      <c r="AV50" s="1" t="s">
        <v>159</v>
      </c>
      <c r="AW50" s="1" t="s">
        <v>0</v>
      </c>
      <c r="AX50" s="3">
        <v>80034</v>
      </c>
      <c r="AY50" s="3">
        <v>1209743</v>
      </c>
    </row>
    <row r="51" spans="2:51" outlineLevel="1" x14ac:dyDescent="0.25">
      <c r="B51" s="1" t="s">
        <v>160</v>
      </c>
      <c r="C51" s="1" t="s">
        <v>161</v>
      </c>
      <c r="D51" s="1" t="s">
        <v>162</v>
      </c>
      <c r="E51" s="1" t="s">
        <v>55</v>
      </c>
      <c r="F51" s="2">
        <v>43769</v>
      </c>
      <c r="G51" s="2">
        <v>44926</v>
      </c>
      <c r="H51" s="3">
        <v>36</v>
      </c>
      <c r="I51" s="1" t="s">
        <v>56</v>
      </c>
      <c r="J51" s="1" t="s">
        <v>57</v>
      </c>
      <c r="K51" s="4">
        <v>47880</v>
      </c>
      <c r="L51" s="5">
        <v>10.83</v>
      </c>
      <c r="M51" s="6">
        <v>0</v>
      </c>
      <c r="N51" s="1" t="s">
        <v>0</v>
      </c>
      <c r="O51" s="7" t="s">
        <v>0</v>
      </c>
      <c r="P51" s="1" t="s">
        <v>293</v>
      </c>
      <c r="Q51" s="1" t="s">
        <v>58</v>
      </c>
      <c r="R51" s="1" t="s">
        <v>0</v>
      </c>
      <c r="S51" s="1" t="s">
        <v>0</v>
      </c>
      <c r="T51" s="2">
        <v>43724</v>
      </c>
      <c r="U51" s="1" t="s">
        <v>164</v>
      </c>
      <c r="V51" s="1" t="s">
        <v>249</v>
      </c>
      <c r="W51" s="1" t="s">
        <v>61</v>
      </c>
      <c r="X51" s="1" t="s">
        <v>0</v>
      </c>
      <c r="Y51" s="1" t="s">
        <v>61</v>
      </c>
      <c r="Z51" s="1" t="s">
        <v>0</v>
      </c>
      <c r="AA51" s="1" t="s">
        <v>0</v>
      </c>
      <c r="AB51" s="1" t="s">
        <v>0</v>
      </c>
      <c r="AC51" s="5" t="s">
        <v>0</v>
      </c>
      <c r="AD51" s="1" t="b">
        <v>0</v>
      </c>
      <c r="AE51" s="1" t="s">
        <v>74</v>
      </c>
      <c r="AF51" s="2">
        <v>43682</v>
      </c>
      <c r="AG51" s="6" t="s">
        <v>0</v>
      </c>
      <c r="AH51" s="1" t="s">
        <v>0</v>
      </c>
      <c r="AI51" s="7" t="s">
        <v>0</v>
      </c>
      <c r="AJ51" s="1" t="s">
        <v>294</v>
      </c>
      <c r="AK51" s="1" t="s">
        <v>295</v>
      </c>
      <c r="AL51" s="1" t="s">
        <v>0</v>
      </c>
      <c r="AM51" s="1" t="s">
        <v>0</v>
      </c>
      <c r="AN51" s="1" t="s">
        <v>296</v>
      </c>
      <c r="AO51" s="1" t="s">
        <v>251</v>
      </c>
      <c r="AP51" s="6" t="s">
        <v>0</v>
      </c>
      <c r="AQ51" s="1" t="s">
        <v>0</v>
      </c>
      <c r="AR51" s="1" t="s">
        <v>0</v>
      </c>
      <c r="AS51" s="3">
        <v>18088</v>
      </c>
      <c r="AT51" s="1" t="s">
        <v>252</v>
      </c>
      <c r="AU51" s="2">
        <v>43655.759027777778</v>
      </c>
      <c r="AV51" s="1" t="s">
        <v>168</v>
      </c>
      <c r="AW51" s="1" t="s">
        <v>0</v>
      </c>
      <c r="AX51" s="3">
        <v>78289</v>
      </c>
      <c r="AY51" s="3">
        <v>1202419</v>
      </c>
    </row>
    <row r="52" spans="2:51" outlineLevel="1" x14ac:dyDescent="0.25">
      <c r="B52" s="1" t="s">
        <v>169</v>
      </c>
      <c r="C52" s="1" t="s">
        <v>170</v>
      </c>
      <c r="D52" s="1" t="s">
        <v>171</v>
      </c>
      <c r="E52" s="1" t="s">
        <v>93</v>
      </c>
      <c r="F52" s="2">
        <v>43804</v>
      </c>
      <c r="G52" s="2">
        <v>44534</v>
      </c>
      <c r="H52" s="3">
        <v>24</v>
      </c>
      <c r="I52" s="1" t="s">
        <v>56</v>
      </c>
      <c r="J52" s="1" t="s">
        <v>57</v>
      </c>
      <c r="K52" s="4">
        <v>1120</v>
      </c>
      <c r="L52" s="5">
        <v>10.83</v>
      </c>
      <c r="M52" s="6">
        <v>0</v>
      </c>
      <c r="N52" s="1" t="s">
        <v>0</v>
      </c>
      <c r="O52" s="7" t="s">
        <v>0</v>
      </c>
      <c r="P52" s="1" t="s">
        <v>297</v>
      </c>
      <c r="Q52" s="1" t="s">
        <v>58</v>
      </c>
      <c r="R52" s="1" t="s">
        <v>0</v>
      </c>
      <c r="S52" s="1" t="s">
        <v>0</v>
      </c>
      <c r="T52" s="2">
        <v>43804</v>
      </c>
      <c r="U52" s="1" t="s">
        <v>173</v>
      </c>
      <c r="V52" s="1" t="s">
        <v>249</v>
      </c>
      <c r="W52" s="1" t="s">
        <v>61</v>
      </c>
      <c r="X52" s="1" t="s">
        <v>0</v>
      </c>
      <c r="Y52" s="1" t="s">
        <v>61</v>
      </c>
      <c r="Z52" s="1" t="s">
        <v>0</v>
      </c>
      <c r="AA52" s="1" t="s">
        <v>0</v>
      </c>
      <c r="AB52" s="1" t="s">
        <v>0</v>
      </c>
      <c r="AC52" s="5" t="s">
        <v>0</v>
      </c>
      <c r="AD52" s="1" t="b">
        <v>0</v>
      </c>
      <c r="AE52" s="1" t="s">
        <v>74</v>
      </c>
      <c r="AF52" s="2">
        <v>43455</v>
      </c>
      <c r="AG52" s="6" t="s">
        <v>0</v>
      </c>
      <c r="AH52" s="1" t="s">
        <v>75</v>
      </c>
      <c r="AI52" s="7">
        <v>10.83</v>
      </c>
      <c r="AJ52" s="1" t="s">
        <v>298</v>
      </c>
      <c r="AK52" s="1" t="s">
        <v>260</v>
      </c>
      <c r="AL52" s="1" t="s">
        <v>175</v>
      </c>
      <c r="AM52" s="1" t="s">
        <v>0</v>
      </c>
      <c r="AN52" s="1" t="s">
        <v>0</v>
      </c>
      <c r="AO52" s="1" t="s">
        <v>251</v>
      </c>
      <c r="AP52" s="6" t="s">
        <v>0</v>
      </c>
      <c r="AQ52" s="1" t="s">
        <v>0</v>
      </c>
      <c r="AR52" s="1" t="s">
        <v>0</v>
      </c>
      <c r="AS52" s="3">
        <v>24011</v>
      </c>
      <c r="AT52" s="1" t="s">
        <v>252</v>
      </c>
      <c r="AU52" s="2">
        <v>43423.431944444441</v>
      </c>
      <c r="AV52" s="1" t="s">
        <v>159</v>
      </c>
      <c r="AW52" s="1" t="s">
        <v>0</v>
      </c>
      <c r="AX52" s="3">
        <v>73867</v>
      </c>
      <c r="AY52" s="3">
        <v>1185064</v>
      </c>
    </row>
    <row r="53" spans="2:51" outlineLevel="1" x14ac:dyDescent="0.25">
      <c r="B53" s="1" t="s">
        <v>176</v>
      </c>
      <c r="C53" s="1" t="s">
        <v>177</v>
      </c>
      <c r="D53" s="1" t="s">
        <v>178</v>
      </c>
      <c r="E53" s="1" t="s">
        <v>93</v>
      </c>
      <c r="F53" s="2">
        <v>43950</v>
      </c>
      <c r="G53" s="2">
        <v>44834</v>
      </c>
      <c r="H53" s="3">
        <v>24</v>
      </c>
      <c r="I53" s="1" t="s">
        <v>56</v>
      </c>
      <c r="J53" s="1" t="s">
        <v>57</v>
      </c>
      <c r="K53" s="4">
        <v>52901</v>
      </c>
      <c r="L53" s="5">
        <v>10.83</v>
      </c>
      <c r="M53" s="6">
        <v>0</v>
      </c>
      <c r="N53" s="1" t="s">
        <v>0</v>
      </c>
      <c r="O53" s="7" t="s">
        <v>0</v>
      </c>
      <c r="P53" s="1" t="s">
        <v>299</v>
      </c>
      <c r="Q53" s="1" t="s">
        <v>58</v>
      </c>
      <c r="R53" s="1" t="s">
        <v>0</v>
      </c>
      <c r="S53" s="1" t="s">
        <v>0</v>
      </c>
      <c r="T53" s="2">
        <v>43950</v>
      </c>
      <c r="U53" s="1" t="s">
        <v>180</v>
      </c>
      <c r="V53" s="1" t="s">
        <v>249</v>
      </c>
      <c r="W53" s="1" t="s">
        <v>61</v>
      </c>
      <c r="X53" s="1" t="s">
        <v>0</v>
      </c>
      <c r="Y53" s="1" t="s">
        <v>61</v>
      </c>
      <c r="Z53" s="1" t="s">
        <v>0</v>
      </c>
      <c r="AA53" s="1" t="s">
        <v>0</v>
      </c>
      <c r="AB53" s="1" t="s">
        <v>0</v>
      </c>
      <c r="AC53" s="5" t="s">
        <v>0</v>
      </c>
      <c r="AD53" s="1" t="b">
        <v>0</v>
      </c>
      <c r="AE53" s="1" t="s">
        <v>181</v>
      </c>
      <c r="AF53" s="2">
        <v>43931</v>
      </c>
      <c r="AG53" s="6" t="s">
        <v>0</v>
      </c>
      <c r="AH53" s="1" t="s">
        <v>75</v>
      </c>
      <c r="AI53" s="7">
        <v>10.83</v>
      </c>
      <c r="AJ53" s="1" t="s">
        <v>300</v>
      </c>
      <c r="AK53" s="1" t="s">
        <v>301</v>
      </c>
      <c r="AL53" s="1" t="s">
        <v>0</v>
      </c>
      <c r="AM53" s="1" t="s">
        <v>0</v>
      </c>
      <c r="AN53" s="1" t="s">
        <v>0</v>
      </c>
      <c r="AO53" s="1" t="s">
        <v>251</v>
      </c>
      <c r="AP53" s="6" t="s">
        <v>0</v>
      </c>
      <c r="AQ53" s="1" t="s">
        <v>0</v>
      </c>
      <c r="AR53" s="1" t="s">
        <v>0</v>
      </c>
      <c r="AS53" s="3">
        <v>18582</v>
      </c>
      <c r="AT53" s="1" t="s">
        <v>252</v>
      </c>
      <c r="AU53" s="2">
        <v>43889.718055555553</v>
      </c>
      <c r="AV53" s="1" t="s">
        <v>139</v>
      </c>
      <c r="AW53" s="1" t="s">
        <v>0</v>
      </c>
      <c r="AX53" s="3">
        <v>82514</v>
      </c>
      <c r="AY53" s="3">
        <v>1226276</v>
      </c>
    </row>
    <row r="54" spans="2:51" outlineLevel="1" x14ac:dyDescent="0.25">
      <c r="B54" s="1" t="s">
        <v>184</v>
      </c>
      <c r="C54" s="1" t="s">
        <v>185</v>
      </c>
      <c r="D54" s="1" t="s">
        <v>186</v>
      </c>
      <c r="E54" s="1" t="s">
        <v>93</v>
      </c>
      <c r="F54" s="2">
        <v>43978</v>
      </c>
      <c r="G54" s="2">
        <v>45438</v>
      </c>
      <c r="H54" s="3">
        <v>36</v>
      </c>
      <c r="I54" s="1" t="s">
        <v>56</v>
      </c>
      <c r="J54" s="1" t="s">
        <v>57</v>
      </c>
      <c r="K54" s="4">
        <v>34440</v>
      </c>
      <c r="L54" s="5">
        <v>5.0035699999999999</v>
      </c>
      <c r="M54" s="6">
        <v>53.798999999999999</v>
      </c>
      <c r="N54" s="1" t="s">
        <v>0</v>
      </c>
      <c r="O54" s="7" t="s">
        <v>0</v>
      </c>
      <c r="P54" s="1" t="s">
        <v>302</v>
      </c>
      <c r="Q54" s="1" t="s">
        <v>58</v>
      </c>
      <c r="R54" s="1" t="s">
        <v>0</v>
      </c>
      <c r="S54" s="1" t="s">
        <v>0</v>
      </c>
      <c r="T54" s="2">
        <v>43978</v>
      </c>
      <c r="U54" s="1" t="s">
        <v>188</v>
      </c>
      <c r="V54" s="1" t="s">
        <v>249</v>
      </c>
      <c r="W54" s="1" t="s">
        <v>61</v>
      </c>
      <c r="X54" s="1" t="s">
        <v>0</v>
      </c>
      <c r="Y54" s="1" t="s">
        <v>61</v>
      </c>
      <c r="Z54" s="1" t="s">
        <v>0</v>
      </c>
      <c r="AA54" s="1" t="s">
        <v>0</v>
      </c>
      <c r="AB54" s="1" t="s">
        <v>0</v>
      </c>
      <c r="AC54" s="5" t="s">
        <v>0</v>
      </c>
      <c r="AD54" s="1" t="b">
        <v>0</v>
      </c>
      <c r="AE54" s="1" t="s">
        <v>189</v>
      </c>
      <c r="AF54" s="2">
        <v>43908</v>
      </c>
      <c r="AG54" s="6" t="s">
        <v>0</v>
      </c>
      <c r="AH54" s="1" t="s">
        <v>75</v>
      </c>
      <c r="AI54" s="7">
        <v>10.83</v>
      </c>
      <c r="AJ54" s="1" t="s">
        <v>303</v>
      </c>
      <c r="AK54" s="1" t="s">
        <v>260</v>
      </c>
      <c r="AL54" s="1" t="s">
        <v>0</v>
      </c>
      <c r="AM54" s="1" t="s">
        <v>191</v>
      </c>
      <c r="AN54" s="1" t="s">
        <v>0</v>
      </c>
      <c r="AO54" s="1" t="s">
        <v>251</v>
      </c>
      <c r="AP54" s="6" t="s">
        <v>0</v>
      </c>
      <c r="AQ54" s="1" t="s">
        <v>0</v>
      </c>
      <c r="AR54" s="1" t="s">
        <v>0</v>
      </c>
      <c r="AS54" s="3">
        <v>27989</v>
      </c>
      <c r="AT54" s="1" t="s">
        <v>252</v>
      </c>
      <c r="AU54" s="2">
        <v>43852.416666666664</v>
      </c>
      <c r="AV54" s="1" t="s">
        <v>139</v>
      </c>
      <c r="AW54" s="1" t="s">
        <v>0</v>
      </c>
      <c r="AX54" s="3">
        <v>81522</v>
      </c>
      <c r="AY54" s="3">
        <v>1217294</v>
      </c>
    </row>
    <row r="55" spans="2:51" outlineLevel="1" x14ac:dyDescent="0.25">
      <c r="B55" s="1" t="s">
        <v>192</v>
      </c>
      <c r="C55" s="1" t="s">
        <v>99</v>
      </c>
      <c r="D55" s="1" t="s">
        <v>100</v>
      </c>
      <c r="E55" s="1" t="s">
        <v>93</v>
      </c>
      <c r="F55" s="2">
        <v>44007</v>
      </c>
      <c r="G55" s="2">
        <v>44401</v>
      </c>
      <c r="H55" s="3">
        <v>7</v>
      </c>
      <c r="I55" s="1" t="s">
        <v>56</v>
      </c>
      <c r="J55" s="1" t="s">
        <v>57</v>
      </c>
      <c r="K55" s="4" t="s">
        <v>0</v>
      </c>
      <c r="L55" s="5">
        <v>0.67900000000000005</v>
      </c>
      <c r="M55" s="6">
        <v>86.429699999999997</v>
      </c>
      <c r="N55" s="1" t="s">
        <v>0</v>
      </c>
      <c r="O55" s="7" t="s">
        <v>0</v>
      </c>
      <c r="P55" s="1" t="s">
        <v>273</v>
      </c>
      <c r="Q55" s="1" t="s">
        <v>193</v>
      </c>
      <c r="R55" s="1" t="s">
        <v>0</v>
      </c>
      <c r="S55" s="1" t="s">
        <v>0</v>
      </c>
      <c r="T55" s="2">
        <v>44007</v>
      </c>
      <c r="U55" s="1" t="s">
        <v>194</v>
      </c>
      <c r="V55" s="1" t="s">
        <v>304</v>
      </c>
      <c r="W55" s="1" t="s">
        <v>196</v>
      </c>
      <c r="X55" s="1" t="s">
        <v>0</v>
      </c>
      <c r="Y55" s="1" t="s">
        <v>196</v>
      </c>
      <c r="Z55" s="1" t="s">
        <v>202</v>
      </c>
      <c r="AA55" s="1" t="s">
        <v>0</v>
      </c>
      <c r="AB55" s="1" t="s">
        <v>305</v>
      </c>
      <c r="AC55" s="5">
        <v>2.15143</v>
      </c>
      <c r="AD55" s="1" t="b">
        <v>0</v>
      </c>
      <c r="AE55" s="1" t="s">
        <v>74</v>
      </c>
      <c r="AF55" s="2">
        <v>43999</v>
      </c>
      <c r="AG55" s="6" t="s">
        <v>0</v>
      </c>
      <c r="AH55" s="1" t="s">
        <v>75</v>
      </c>
      <c r="AI55" s="7">
        <v>5.0035699999999999</v>
      </c>
      <c r="AJ55" s="1" t="s">
        <v>306</v>
      </c>
      <c r="AK55" s="1" t="s">
        <v>0</v>
      </c>
      <c r="AL55" s="1" t="s">
        <v>200</v>
      </c>
      <c r="AM55" s="1" t="s">
        <v>0</v>
      </c>
      <c r="AN55" s="1" t="s">
        <v>0</v>
      </c>
      <c r="AO55" s="1" t="s">
        <v>307</v>
      </c>
      <c r="AP55" s="6" t="s">
        <v>0</v>
      </c>
      <c r="AQ55" s="1" t="s">
        <v>0</v>
      </c>
      <c r="AR55" s="1" t="s">
        <v>0</v>
      </c>
      <c r="AS55" s="3">
        <v>32320</v>
      </c>
      <c r="AT55" s="1" t="s">
        <v>252</v>
      </c>
      <c r="AU55" s="2">
        <v>43979.46597222222</v>
      </c>
      <c r="AV55" s="1" t="s">
        <v>139</v>
      </c>
      <c r="AW55" s="1" t="s">
        <v>0</v>
      </c>
      <c r="AX55" s="3">
        <v>84724</v>
      </c>
      <c r="AY55" s="3">
        <v>1233844</v>
      </c>
    </row>
    <row r="56" spans="2:51" outlineLevel="1" x14ac:dyDescent="0.25">
      <c r="B56" s="1" t="s">
        <v>192</v>
      </c>
      <c r="C56" s="1" t="s">
        <v>99</v>
      </c>
      <c r="D56" s="1" t="s">
        <v>100</v>
      </c>
      <c r="E56" s="1" t="s">
        <v>93</v>
      </c>
      <c r="F56" s="2">
        <v>44007</v>
      </c>
      <c r="G56" s="2">
        <v>44401</v>
      </c>
      <c r="H56" s="3">
        <v>7</v>
      </c>
      <c r="I56" s="1" t="s">
        <v>56</v>
      </c>
      <c r="J56" s="1" t="s">
        <v>57</v>
      </c>
      <c r="K56" s="4" t="s">
        <v>0</v>
      </c>
      <c r="L56" s="5">
        <v>0.67900000000000005</v>
      </c>
      <c r="M56" s="6">
        <v>86.429699999999997</v>
      </c>
      <c r="N56" s="1" t="s">
        <v>0</v>
      </c>
      <c r="O56" s="7" t="s">
        <v>0</v>
      </c>
      <c r="P56" s="1" t="s">
        <v>273</v>
      </c>
      <c r="Q56" s="1" t="s">
        <v>193</v>
      </c>
      <c r="R56" s="1" t="s">
        <v>0</v>
      </c>
      <c r="S56" s="1" t="s">
        <v>0</v>
      </c>
      <c r="T56" s="2">
        <v>44007</v>
      </c>
      <c r="U56" s="1" t="s">
        <v>194</v>
      </c>
      <c r="V56" s="1" t="s">
        <v>304</v>
      </c>
      <c r="W56" s="1" t="s">
        <v>196</v>
      </c>
      <c r="X56" s="1" t="s">
        <v>0</v>
      </c>
      <c r="Y56" s="1" t="s">
        <v>196</v>
      </c>
      <c r="Z56" s="1" t="s">
        <v>197</v>
      </c>
      <c r="AA56" s="1" t="s">
        <v>0</v>
      </c>
      <c r="AB56" s="1" t="s">
        <v>308</v>
      </c>
      <c r="AC56" s="5">
        <v>2.5</v>
      </c>
      <c r="AD56" s="1" t="b">
        <v>0</v>
      </c>
      <c r="AE56" s="1" t="s">
        <v>74</v>
      </c>
      <c r="AF56" s="2">
        <v>43999</v>
      </c>
      <c r="AG56" s="6" t="s">
        <v>0</v>
      </c>
      <c r="AH56" s="1" t="s">
        <v>75</v>
      </c>
      <c r="AI56" s="7">
        <v>5.0035699999999999</v>
      </c>
      <c r="AJ56" s="1" t="s">
        <v>306</v>
      </c>
      <c r="AK56" s="1" t="s">
        <v>0</v>
      </c>
      <c r="AL56" s="1" t="s">
        <v>200</v>
      </c>
      <c r="AM56" s="1" t="s">
        <v>0</v>
      </c>
      <c r="AN56" s="1" t="s">
        <v>0</v>
      </c>
      <c r="AO56" s="1" t="s">
        <v>307</v>
      </c>
      <c r="AP56" s="6" t="s">
        <v>0</v>
      </c>
      <c r="AQ56" s="1" t="s">
        <v>0</v>
      </c>
      <c r="AR56" s="1" t="s">
        <v>0</v>
      </c>
      <c r="AS56" s="3">
        <v>32320</v>
      </c>
      <c r="AT56" s="1" t="s">
        <v>252</v>
      </c>
      <c r="AU56" s="2">
        <v>43979.46597222222</v>
      </c>
      <c r="AV56" s="1" t="s">
        <v>139</v>
      </c>
      <c r="AW56" s="1" t="s">
        <v>0</v>
      </c>
      <c r="AX56" s="3">
        <v>84724</v>
      </c>
      <c r="AY56" s="3">
        <v>1233844</v>
      </c>
    </row>
    <row r="57" spans="2:51" outlineLevel="1" x14ac:dyDescent="0.25">
      <c r="B57" s="1" t="s">
        <v>192</v>
      </c>
      <c r="C57" s="1" t="s">
        <v>99</v>
      </c>
      <c r="D57" s="1" t="s">
        <v>100</v>
      </c>
      <c r="E57" s="1" t="s">
        <v>93</v>
      </c>
      <c r="F57" s="2">
        <v>44007</v>
      </c>
      <c r="G57" s="2">
        <v>44401</v>
      </c>
      <c r="H57" s="3">
        <v>7</v>
      </c>
      <c r="I57" s="1" t="s">
        <v>56</v>
      </c>
      <c r="J57" s="1" t="s">
        <v>57</v>
      </c>
      <c r="K57" s="4">
        <v>27840</v>
      </c>
      <c r="L57" s="5">
        <v>0.67900000000000005</v>
      </c>
      <c r="M57" s="6">
        <v>86.429699999999997</v>
      </c>
      <c r="N57" s="1" t="s">
        <v>0</v>
      </c>
      <c r="O57" s="7" t="s">
        <v>0</v>
      </c>
      <c r="P57" s="1" t="s">
        <v>273</v>
      </c>
      <c r="Q57" s="1" t="s">
        <v>193</v>
      </c>
      <c r="R57" s="1" t="s">
        <v>0</v>
      </c>
      <c r="S57" s="1" t="s">
        <v>0</v>
      </c>
      <c r="T57" s="2">
        <v>44007</v>
      </c>
      <c r="U57" s="1" t="s">
        <v>194</v>
      </c>
      <c r="V57" s="1" t="s">
        <v>304</v>
      </c>
      <c r="W57" s="1" t="s">
        <v>196</v>
      </c>
      <c r="X57" s="1" t="s">
        <v>0</v>
      </c>
      <c r="Y57" s="1" t="s">
        <v>196</v>
      </c>
      <c r="Z57" s="1" t="s">
        <v>61</v>
      </c>
      <c r="AA57" s="1" t="s">
        <v>0</v>
      </c>
      <c r="AB57" s="1" t="s">
        <v>249</v>
      </c>
      <c r="AC57" s="5">
        <v>5.0035699999999999</v>
      </c>
      <c r="AD57" s="1" t="b">
        <v>0</v>
      </c>
      <c r="AE57" s="1" t="s">
        <v>74</v>
      </c>
      <c r="AF57" s="2">
        <v>43999</v>
      </c>
      <c r="AG57" s="6" t="s">
        <v>0</v>
      </c>
      <c r="AH57" s="1" t="s">
        <v>75</v>
      </c>
      <c r="AI57" s="7">
        <v>5.0035699999999999</v>
      </c>
      <c r="AJ57" s="1" t="s">
        <v>306</v>
      </c>
      <c r="AK57" s="1" t="s">
        <v>0</v>
      </c>
      <c r="AL57" s="1" t="s">
        <v>200</v>
      </c>
      <c r="AM57" s="1" t="s">
        <v>0</v>
      </c>
      <c r="AN57" s="1" t="s">
        <v>0</v>
      </c>
      <c r="AO57" s="1" t="s">
        <v>307</v>
      </c>
      <c r="AP57" s="6" t="s">
        <v>0</v>
      </c>
      <c r="AQ57" s="1" t="s">
        <v>0</v>
      </c>
      <c r="AR57" s="1" t="s">
        <v>0</v>
      </c>
      <c r="AS57" s="3">
        <v>32320</v>
      </c>
      <c r="AT57" s="1" t="s">
        <v>252</v>
      </c>
      <c r="AU57" s="2">
        <v>43979.46597222222</v>
      </c>
      <c r="AV57" s="1" t="s">
        <v>139</v>
      </c>
      <c r="AW57" s="1" t="s">
        <v>0</v>
      </c>
      <c r="AX57" s="3">
        <v>84724</v>
      </c>
      <c r="AY57" s="3">
        <v>1233844</v>
      </c>
    </row>
    <row r="58" spans="2:51" outlineLevel="1" x14ac:dyDescent="0.25">
      <c r="B58" s="1" t="s">
        <v>90</v>
      </c>
      <c r="C58" s="1" t="s">
        <v>91</v>
      </c>
      <c r="D58" s="1" t="s">
        <v>92</v>
      </c>
      <c r="E58" s="1" t="s">
        <v>93</v>
      </c>
      <c r="F58" s="2">
        <v>44019</v>
      </c>
      <c r="G58" s="2">
        <v>45480</v>
      </c>
      <c r="H58" s="3">
        <v>48</v>
      </c>
      <c r="I58" s="1" t="s">
        <v>56</v>
      </c>
      <c r="J58" s="1" t="s">
        <v>57</v>
      </c>
      <c r="K58" s="4">
        <v>65884</v>
      </c>
      <c r="L58" s="5">
        <v>0.67900000000000005</v>
      </c>
      <c r="M58" s="6">
        <v>86.429699999999997</v>
      </c>
      <c r="N58" s="1" t="s">
        <v>0</v>
      </c>
      <c r="O58" s="7" t="s">
        <v>0</v>
      </c>
      <c r="P58" s="1" t="s">
        <v>309</v>
      </c>
      <c r="Q58" s="1" t="s">
        <v>205</v>
      </c>
      <c r="R58" s="1" t="s">
        <v>0</v>
      </c>
      <c r="S58" s="1" t="s">
        <v>0</v>
      </c>
      <c r="T58" s="2">
        <v>44019</v>
      </c>
      <c r="U58" s="1" t="s">
        <v>206</v>
      </c>
      <c r="V58" s="1" t="s">
        <v>304</v>
      </c>
      <c r="W58" s="1" t="s">
        <v>196</v>
      </c>
      <c r="X58" s="1" t="s">
        <v>0</v>
      </c>
      <c r="Y58" s="1" t="s">
        <v>196</v>
      </c>
      <c r="Z58" s="1" t="s">
        <v>0</v>
      </c>
      <c r="AA58" s="1" t="s">
        <v>0</v>
      </c>
      <c r="AB58" s="1" t="s">
        <v>0</v>
      </c>
      <c r="AC58" s="5" t="s">
        <v>0</v>
      </c>
      <c r="AD58" s="1" t="b">
        <v>0</v>
      </c>
      <c r="AE58" s="1" t="s">
        <v>74</v>
      </c>
      <c r="AF58" s="2">
        <v>43992</v>
      </c>
      <c r="AG58" s="6" t="s">
        <v>0</v>
      </c>
      <c r="AH58" s="1" t="s">
        <v>75</v>
      </c>
      <c r="AI58" s="7">
        <v>5.0035800000000004</v>
      </c>
      <c r="AJ58" s="1" t="s">
        <v>310</v>
      </c>
      <c r="AK58" s="1" t="s">
        <v>311</v>
      </c>
      <c r="AL58" s="1" t="s">
        <v>0</v>
      </c>
      <c r="AM58" s="1" t="s">
        <v>0</v>
      </c>
      <c r="AN58" s="1" t="s">
        <v>209</v>
      </c>
      <c r="AO58" s="1" t="s">
        <v>307</v>
      </c>
      <c r="AP58" s="6" t="s">
        <v>0</v>
      </c>
      <c r="AQ58" s="1" t="s">
        <v>0</v>
      </c>
      <c r="AR58" s="1" t="s">
        <v>0</v>
      </c>
      <c r="AS58" s="3">
        <v>18069</v>
      </c>
      <c r="AT58" s="1" t="s">
        <v>252</v>
      </c>
      <c r="AU58" s="2">
        <v>43972.5</v>
      </c>
      <c r="AV58" s="1" t="s">
        <v>123</v>
      </c>
      <c r="AW58" s="1" t="s">
        <v>0</v>
      </c>
      <c r="AX58" s="3">
        <v>84548</v>
      </c>
      <c r="AY58" s="3">
        <v>1233475</v>
      </c>
    </row>
    <row r="59" spans="2:51" outlineLevel="1" x14ac:dyDescent="0.25">
      <c r="B59" s="1" t="s">
        <v>210</v>
      </c>
      <c r="C59" s="1" t="s">
        <v>69</v>
      </c>
      <c r="D59" s="1" t="s">
        <v>70</v>
      </c>
      <c r="E59" s="1" t="s">
        <v>93</v>
      </c>
      <c r="F59" s="2">
        <v>44021</v>
      </c>
      <c r="G59" s="2">
        <v>44295</v>
      </c>
      <c r="H59" s="3">
        <v>9</v>
      </c>
      <c r="I59" s="1" t="s">
        <v>56</v>
      </c>
      <c r="J59" s="1" t="s">
        <v>57</v>
      </c>
      <c r="K59" s="4">
        <v>45099</v>
      </c>
      <c r="L59" s="5">
        <v>0.54608999999999996</v>
      </c>
      <c r="M59" s="6">
        <v>38.837899999999998</v>
      </c>
      <c r="N59" s="1" t="s">
        <v>0</v>
      </c>
      <c r="O59" s="7" t="s">
        <v>0</v>
      </c>
      <c r="P59" s="1" t="s">
        <v>312</v>
      </c>
      <c r="Q59" s="1" t="s">
        <v>313</v>
      </c>
      <c r="R59" s="1" t="s">
        <v>0</v>
      </c>
      <c r="S59" s="1" t="s">
        <v>0</v>
      </c>
      <c r="T59" s="2">
        <v>44019</v>
      </c>
      <c r="U59" s="1" t="s">
        <v>213</v>
      </c>
      <c r="V59" s="1" t="s">
        <v>304</v>
      </c>
      <c r="W59" s="1" t="s">
        <v>196</v>
      </c>
      <c r="X59" s="1" t="s">
        <v>0</v>
      </c>
      <c r="Y59" s="1" t="s">
        <v>196</v>
      </c>
      <c r="Z59" s="1" t="s">
        <v>215</v>
      </c>
      <c r="AA59" s="1" t="s">
        <v>0</v>
      </c>
      <c r="AB59" s="1" t="s">
        <v>314</v>
      </c>
      <c r="AC59" s="5">
        <v>1.6208</v>
      </c>
      <c r="AD59" s="1" t="b">
        <v>0</v>
      </c>
      <c r="AE59" s="1" t="s">
        <v>181</v>
      </c>
      <c r="AF59" s="2">
        <v>44013</v>
      </c>
      <c r="AG59" s="6" t="s">
        <v>0</v>
      </c>
      <c r="AH59" s="1" t="s">
        <v>75</v>
      </c>
      <c r="AI59" s="7">
        <v>2.1070000000000002</v>
      </c>
      <c r="AJ59" s="1" t="s">
        <v>315</v>
      </c>
      <c r="AK59" s="1" t="s">
        <v>316</v>
      </c>
      <c r="AL59" s="1" t="s">
        <v>218</v>
      </c>
      <c r="AM59" s="1" t="s">
        <v>0</v>
      </c>
      <c r="AN59" s="1" t="s">
        <v>0</v>
      </c>
      <c r="AO59" s="1" t="s">
        <v>307</v>
      </c>
      <c r="AP59" s="6" t="s">
        <v>0</v>
      </c>
      <c r="AQ59" s="1" t="s">
        <v>0</v>
      </c>
      <c r="AR59" s="1" t="s">
        <v>0</v>
      </c>
      <c r="AS59" s="3">
        <v>27024</v>
      </c>
      <c r="AT59" s="1" t="s">
        <v>252</v>
      </c>
      <c r="AU59" s="2">
        <v>44005.416666666664</v>
      </c>
      <c r="AV59" s="1" t="s">
        <v>139</v>
      </c>
      <c r="AW59" s="1" t="s">
        <v>0</v>
      </c>
      <c r="AX59" s="3">
        <v>85261</v>
      </c>
      <c r="AY59" s="3">
        <v>1236168</v>
      </c>
    </row>
    <row r="60" spans="2:51" outlineLevel="1" x14ac:dyDescent="0.25">
      <c r="B60" s="1" t="s">
        <v>210</v>
      </c>
      <c r="C60" s="1" t="s">
        <v>69</v>
      </c>
      <c r="D60" s="1" t="s">
        <v>70</v>
      </c>
      <c r="E60" s="1" t="s">
        <v>93</v>
      </c>
      <c r="F60" s="2">
        <v>44021</v>
      </c>
      <c r="G60" s="2">
        <v>44295</v>
      </c>
      <c r="H60" s="3">
        <v>9</v>
      </c>
      <c r="I60" s="1" t="s">
        <v>56</v>
      </c>
      <c r="J60" s="1" t="s">
        <v>57</v>
      </c>
      <c r="K60" s="4" t="s">
        <v>0</v>
      </c>
      <c r="L60" s="5">
        <v>0.54608999999999996</v>
      </c>
      <c r="M60" s="6">
        <v>38.837899999999998</v>
      </c>
      <c r="N60" s="1" t="s">
        <v>0</v>
      </c>
      <c r="O60" s="7" t="s">
        <v>0</v>
      </c>
      <c r="P60" s="1" t="s">
        <v>312</v>
      </c>
      <c r="Q60" s="1" t="s">
        <v>313</v>
      </c>
      <c r="R60" s="1" t="s">
        <v>0</v>
      </c>
      <c r="S60" s="1" t="s">
        <v>0</v>
      </c>
      <c r="T60" s="2">
        <v>44019</v>
      </c>
      <c r="U60" s="1" t="s">
        <v>213</v>
      </c>
      <c r="V60" s="1" t="s">
        <v>304</v>
      </c>
      <c r="W60" s="1" t="s">
        <v>196</v>
      </c>
      <c r="X60" s="1" t="s">
        <v>0</v>
      </c>
      <c r="Y60" s="1" t="s">
        <v>196</v>
      </c>
      <c r="Z60" s="1" t="s">
        <v>202</v>
      </c>
      <c r="AA60" s="1" t="s">
        <v>0</v>
      </c>
      <c r="AB60" s="1" t="s">
        <v>305</v>
      </c>
      <c r="AC60" s="5">
        <v>2.0714199999999998</v>
      </c>
      <c r="AD60" s="1" t="b">
        <v>0</v>
      </c>
      <c r="AE60" s="1" t="s">
        <v>181</v>
      </c>
      <c r="AF60" s="2">
        <v>44013</v>
      </c>
      <c r="AG60" s="6" t="s">
        <v>0</v>
      </c>
      <c r="AH60" s="1" t="s">
        <v>75</v>
      </c>
      <c r="AI60" s="7">
        <v>2.1070000000000002</v>
      </c>
      <c r="AJ60" s="1" t="s">
        <v>315</v>
      </c>
      <c r="AK60" s="1" t="s">
        <v>316</v>
      </c>
      <c r="AL60" s="1" t="s">
        <v>218</v>
      </c>
      <c r="AM60" s="1" t="s">
        <v>0</v>
      </c>
      <c r="AN60" s="1" t="s">
        <v>0</v>
      </c>
      <c r="AO60" s="1" t="s">
        <v>307</v>
      </c>
      <c r="AP60" s="6" t="s">
        <v>0</v>
      </c>
      <c r="AQ60" s="1" t="s">
        <v>0</v>
      </c>
      <c r="AR60" s="1" t="s">
        <v>0</v>
      </c>
      <c r="AS60" s="3">
        <v>27024</v>
      </c>
      <c r="AT60" s="1" t="s">
        <v>252</v>
      </c>
      <c r="AU60" s="2">
        <v>44005.416666666664</v>
      </c>
      <c r="AV60" s="1" t="s">
        <v>139</v>
      </c>
      <c r="AW60" s="1" t="s">
        <v>0</v>
      </c>
      <c r="AX60" s="3">
        <v>85261</v>
      </c>
      <c r="AY60" s="3">
        <v>1236168</v>
      </c>
    </row>
    <row r="61" spans="2:51" outlineLevel="1" x14ac:dyDescent="0.25">
      <c r="B61" s="1" t="s">
        <v>210</v>
      </c>
      <c r="C61" s="1" t="s">
        <v>69</v>
      </c>
      <c r="D61" s="1" t="s">
        <v>70</v>
      </c>
      <c r="E61" s="1" t="s">
        <v>93</v>
      </c>
      <c r="F61" s="2">
        <v>44021</v>
      </c>
      <c r="G61" s="2">
        <v>44295</v>
      </c>
      <c r="H61" s="3">
        <v>9</v>
      </c>
      <c r="I61" s="1" t="s">
        <v>56</v>
      </c>
      <c r="J61" s="1" t="s">
        <v>57</v>
      </c>
      <c r="K61" s="4" t="s">
        <v>0</v>
      </c>
      <c r="L61" s="5">
        <v>0.54608999999999996</v>
      </c>
      <c r="M61" s="6">
        <v>38.837899999999998</v>
      </c>
      <c r="N61" s="1" t="s">
        <v>0</v>
      </c>
      <c r="O61" s="7" t="s">
        <v>0</v>
      </c>
      <c r="P61" s="1" t="s">
        <v>312</v>
      </c>
      <c r="Q61" s="1" t="s">
        <v>313</v>
      </c>
      <c r="R61" s="1" t="s">
        <v>0</v>
      </c>
      <c r="S61" s="1" t="s">
        <v>0</v>
      </c>
      <c r="T61" s="2">
        <v>44019</v>
      </c>
      <c r="U61" s="1" t="s">
        <v>213</v>
      </c>
      <c r="V61" s="1" t="s">
        <v>304</v>
      </c>
      <c r="W61" s="1" t="s">
        <v>196</v>
      </c>
      <c r="X61" s="1" t="s">
        <v>0</v>
      </c>
      <c r="Y61" s="1" t="s">
        <v>196</v>
      </c>
      <c r="Z61" s="1" t="s">
        <v>197</v>
      </c>
      <c r="AA61" s="1" t="s">
        <v>0</v>
      </c>
      <c r="AB61" s="1" t="s">
        <v>308</v>
      </c>
      <c r="AC61" s="5">
        <v>2.1070000000000002</v>
      </c>
      <c r="AD61" s="1" t="b">
        <v>0</v>
      </c>
      <c r="AE61" s="1" t="s">
        <v>181</v>
      </c>
      <c r="AF61" s="2">
        <v>44013</v>
      </c>
      <c r="AG61" s="6" t="s">
        <v>0</v>
      </c>
      <c r="AH61" s="1" t="s">
        <v>75</v>
      </c>
      <c r="AI61" s="7">
        <v>2.1070000000000002</v>
      </c>
      <c r="AJ61" s="1" t="s">
        <v>315</v>
      </c>
      <c r="AK61" s="1" t="s">
        <v>316</v>
      </c>
      <c r="AL61" s="1" t="s">
        <v>218</v>
      </c>
      <c r="AM61" s="1" t="s">
        <v>0</v>
      </c>
      <c r="AN61" s="1" t="s">
        <v>0</v>
      </c>
      <c r="AO61" s="1" t="s">
        <v>307</v>
      </c>
      <c r="AP61" s="6" t="s">
        <v>0</v>
      </c>
      <c r="AQ61" s="1" t="s">
        <v>0</v>
      </c>
      <c r="AR61" s="1" t="s">
        <v>0</v>
      </c>
      <c r="AS61" s="3">
        <v>27024</v>
      </c>
      <c r="AT61" s="1" t="s">
        <v>252</v>
      </c>
      <c r="AU61" s="2">
        <v>44005.416666666664</v>
      </c>
      <c r="AV61" s="1" t="s">
        <v>139</v>
      </c>
      <c r="AW61" s="1" t="s">
        <v>0</v>
      </c>
      <c r="AX61" s="3">
        <v>85261</v>
      </c>
      <c r="AY61" s="3">
        <v>1236168</v>
      </c>
    </row>
    <row r="62" spans="2:51" outlineLevel="1" x14ac:dyDescent="0.25">
      <c r="B62" s="1" t="s">
        <v>220</v>
      </c>
      <c r="C62" s="1" t="s">
        <v>221</v>
      </c>
      <c r="D62" s="1" t="s">
        <v>222</v>
      </c>
      <c r="E62" s="1" t="s">
        <v>93</v>
      </c>
      <c r="F62" s="2">
        <v>44034</v>
      </c>
      <c r="G62" s="2">
        <v>45128</v>
      </c>
      <c r="H62" s="3">
        <v>36</v>
      </c>
      <c r="I62" s="1" t="s">
        <v>56</v>
      </c>
      <c r="J62" s="1" t="s">
        <v>57</v>
      </c>
      <c r="K62" s="4" t="s">
        <v>0</v>
      </c>
      <c r="L62" s="5">
        <v>0.86399999999999999</v>
      </c>
      <c r="M62" s="6">
        <v>82.732299999999995</v>
      </c>
      <c r="N62" s="1" t="s">
        <v>0</v>
      </c>
      <c r="O62" s="7" t="s">
        <v>0</v>
      </c>
      <c r="P62" s="1" t="s">
        <v>317</v>
      </c>
      <c r="Q62" s="1" t="s">
        <v>224</v>
      </c>
      <c r="R62" s="1" t="s">
        <v>0</v>
      </c>
      <c r="S62" s="1" t="s">
        <v>0</v>
      </c>
      <c r="T62" s="2">
        <v>44034</v>
      </c>
      <c r="U62" s="1" t="s">
        <v>225</v>
      </c>
      <c r="V62" s="1" t="s">
        <v>304</v>
      </c>
      <c r="W62" s="1" t="s">
        <v>196</v>
      </c>
      <c r="X62" s="1" t="s">
        <v>0</v>
      </c>
      <c r="Y62" s="1" t="s">
        <v>196</v>
      </c>
      <c r="Z62" s="1" t="s">
        <v>197</v>
      </c>
      <c r="AA62" s="1" t="s">
        <v>0</v>
      </c>
      <c r="AB62" s="1" t="s">
        <v>308</v>
      </c>
      <c r="AC62" s="5">
        <v>3.2141999999999999</v>
      </c>
      <c r="AD62" s="1" t="b">
        <v>0</v>
      </c>
      <c r="AE62" s="1" t="s">
        <v>181</v>
      </c>
      <c r="AF62" s="2">
        <v>43985</v>
      </c>
      <c r="AG62" s="6" t="s">
        <v>0</v>
      </c>
      <c r="AH62" s="1" t="s">
        <v>75</v>
      </c>
      <c r="AI62" s="7">
        <v>11</v>
      </c>
      <c r="AJ62" s="1" t="s">
        <v>318</v>
      </c>
      <c r="AK62" s="1" t="s">
        <v>319</v>
      </c>
      <c r="AL62" s="1" t="s">
        <v>0</v>
      </c>
      <c r="AM62" s="1" t="s">
        <v>0</v>
      </c>
      <c r="AN62" s="1" t="s">
        <v>0</v>
      </c>
      <c r="AO62" s="1" t="s">
        <v>307</v>
      </c>
      <c r="AP62" s="6" t="s">
        <v>0</v>
      </c>
      <c r="AQ62" s="1" t="s">
        <v>0</v>
      </c>
      <c r="AR62" s="1" t="s">
        <v>0</v>
      </c>
      <c r="AS62" s="3">
        <v>9274</v>
      </c>
      <c r="AT62" s="1" t="s">
        <v>252</v>
      </c>
      <c r="AU62" s="2">
        <v>43938.710416666669</v>
      </c>
      <c r="AV62" s="1" t="s">
        <v>139</v>
      </c>
      <c r="AW62" s="1" t="s">
        <v>0</v>
      </c>
      <c r="AX62" s="3">
        <v>83908</v>
      </c>
      <c r="AY62" s="3">
        <v>1229582</v>
      </c>
    </row>
    <row r="63" spans="2:51" outlineLevel="1" x14ac:dyDescent="0.25">
      <c r="B63" s="1" t="s">
        <v>220</v>
      </c>
      <c r="C63" s="1" t="s">
        <v>221</v>
      </c>
      <c r="D63" s="1" t="s">
        <v>222</v>
      </c>
      <c r="E63" s="1" t="s">
        <v>93</v>
      </c>
      <c r="F63" s="2">
        <v>44034</v>
      </c>
      <c r="G63" s="2">
        <v>45128</v>
      </c>
      <c r="H63" s="3">
        <v>36</v>
      </c>
      <c r="I63" s="1" t="s">
        <v>56</v>
      </c>
      <c r="J63" s="1" t="s">
        <v>57</v>
      </c>
      <c r="K63" s="4">
        <v>50008</v>
      </c>
      <c r="L63" s="5">
        <v>0.86399999999999999</v>
      </c>
      <c r="M63" s="6">
        <v>82.732299999999995</v>
      </c>
      <c r="N63" s="1" t="s">
        <v>0</v>
      </c>
      <c r="O63" s="7" t="s">
        <v>0</v>
      </c>
      <c r="P63" s="1" t="s">
        <v>317</v>
      </c>
      <c r="Q63" s="1" t="s">
        <v>224</v>
      </c>
      <c r="R63" s="1" t="s">
        <v>0</v>
      </c>
      <c r="S63" s="1" t="s">
        <v>0</v>
      </c>
      <c r="T63" s="2">
        <v>44034</v>
      </c>
      <c r="U63" s="1" t="s">
        <v>225</v>
      </c>
      <c r="V63" s="1" t="s">
        <v>304</v>
      </c>
      <c r="W63" s="1" t="s">
        <v>196</v>
      </c>
      <c r="X63" s="1" t="s">
        <v>0</v>
      </c>
      <c r="Y63" s="1" t="s">
        <v>196</v>
      </c>
      <c r="Z63" s="1" t="s">
        <v>61</v>
      </c>
      <c r="AA63" s="1" t="s">
        <v>0</v>
      </c>
      <c r="AB63" s="1" t="s">
        <v>249</v>
      </c>
      <c r="AC63" s="5">
        <v>10.829980000000001</v>
      </c>
      <c r="AD63" s="1" t="b">
        <v>0</v>
      </c>
      <c r="AE63" s="1" t="s">
        <v>181</v>
      </c>
      <c r="AF63" s="2">
        <v>43985</v>
      </c>
      <c r="AG63" s="6" t="s">
        <v>0</v>
      </c>
      <c r="AH63" s="1" t="s">
        <v>75</v>
      </c>
      <c r="AI63" s="7">
        <v>11</v>
      </c>
      <c r="AJ63" s="1" t="s">
        <v>318</v>
      </c>
      <c r="AK63" s="1" t="s">
        <v>319</v>
      </c>
      <c r="AL63" s="1" t="s">
        <v>0</v>
      </c>
      <c r="AM63" s="1" t="s">
        <v>0</v>
      </c>
      <c r="AN63" s="1" t="s">
        <v>0</v>
      </c>
      <c r="AO63" s="1" t="s">
        <v>307</v>
      </c>
      <c r="AP63" s="6" t="s">
        <v>0</v>
      </c>
      <c r="AQ63" s="1" t="s">
        <v>0</v>
      </c>
      <c r="AR63" s="1" t="s">
        <v>0</v>
      </c>
      <c r="AS63" s="3">
        <v>9274</v>
      </c>
      <c r="AT63" s="1" t="s">
        <v>252</v>
      </c>
      <c r="AU63" s="2">
        <v>43938.710416666669</v>
      </c>
      <c r="AV63" s="1" t="s">
        <v>139</v>
      </c>
      <c r="AW63" s="1" t="s">
        <v>0</v>
      </c>
      <c r="AX63" s="3">
        <v>83908</v>
      </c>
      <c r="AY63" s="3">
        <v>1229582</v>
      </c>
    </row>
    <row r="64" spans="2:51" outlineLevel="1" x14ac:dyDescent="0.25">
      <c r="B64" s="1" t="s">
        <v>176</v>
      </c>
      <c r="C64" s="1" t="s">
        <v>177</v>
      </c>
      <c r="D64" s="1" t="s">
        <v>178</v>
      </c>
      <c r="E64" s="1" t="s">
        <v>93</v>
      </c>
      <c r="F64" s="2">
        <v>44034</v>
      </c>
      <c r="G64" s="2">
        <v>44673</v>
      </c>
      <c r="H64" s="3">
        <v>21</v>
      </c>
      <c r="I64" s="1" t="s">
        <v>56</v>
      </c>
      <c r="J64" s="1" t="s">
        <v>57</v>
      </c>
      <c r="K64" s="4">
        <v>156336</v>
      </c>
      <c r="L64" s="5">
        <v>1.2857000000000001</v>
      </c>
      <c r="M64" s="6">
        <v>74.304400000000001</v>
      </c>
      <c r="N64" s="1" t="s">
        <v>0</v>
      </c>
      <c r="O64" s="7" t="s">
        <v>0</v>
      </c>
      <c r="P64" s="1" t="s">
        <v>299</v>
      </c>
      <c r="Q64" s="1" t="s">
        <v>228</v>
      </c>
      <c r="R64" s="1" t="s">
        <v>0</v>
      </c>
      <c r="S64" s="1" t="s">
        <v>0</v>
      </c>
      <c r="T64" s="2">
        <v>44034</v>
      </c>
      <c r="U64" s="1" t="s">
        <v>229</v>
      </c>
      <c r="V64" s="1" t="s">
        <v>308</v>
      </c>
      <c r="W64" s="1" t="s">
        <v>197</v>
      </c>
      <c r="X64" s="1" t="s">
        <v>0</v>
      </c>
      <c r="Y64" s="1" t="s">
        <v>197</v>
      </c>
      <c r="Z64" s="1" t="s">
        <v>61</v>
      </c>
      <c r="AA64" s="1" t="s">
        <v>0</v>
      </c>
      <c r="AB64" s="1" t="s">
        <v>249</v>
      </c>
      <c r="AC64" s="5">
        <v>5.0035699999999999</v>
      </c>
      <c r="AD64" s="1" t="b">
        <v>0</v>
      </c>
      <c r="AE64" s="1" t="s">
        <v>181</v>
      </c>
      <c r="AF64" s="2">
        <v>44018</v>
      </c>
      <c r="AG64" s="6" t="s">
        <v>0</v>
      </c>
      <c r="AH64" s="1" t="s">
        <v>75</v>
      </c>
      <c r="AI64" s="7">
        <v>5.0035699999999999</v>
      </c>
      <c r="AJ64" s="1" t="s">
        <v>320</v>
      </c>
      <c r="AK64" s="1" t="s">
        <v>321</v>
      </c>
      <c r="AL64" s="1" t="s">
        <v>0</v>
      </c>
      <c r="AM64" s="1" t="s">
        <v>0</v>
      </c>
      <c r="AN64" s="1" t="s">
        <v>0</v>
      </c>
      <c r="AO64" s="1" t="s">
        <v>322</v>
      </c>
      <c r="AP64" s="6" t="s">
        <v>0</v>
      </c>
      <c r="AQ64" s="1" t="s">
        <v>0</v>
      </c>
      <c r="AR64" s="1" t="s">
        <v>0</v>
      </c>
      <c r="AS64" s="3">
        <v>18582</v>
      </c>
      <c r="AT64" s="1" t="s">
        <v>252</v>
      </c>
      <c r="AU64" s="2">
        <v>44008.916666666664</v>
      </c>
      <c r="AV64" s="1" t="s">
        <v>139</v>
      </c>
      <c r="AW64" s="1" t="s">
        <v>0</v>
      </c>
      <c r="AX64" s="3">
        <v>85386</v>
      </c>
      <c r="AY64" s="3">
        <v>1236513</v>
      </c>
    </row>
    <row r="65" spans="1:51" outlineLevel="1" x14ac:dyDescent="0.25">
      <c r="B65" s="1" t="s">
        <v>323</v>
      </c>
      <c r="C65" s="1" t="s">
        <v>324</v>
      </c>
      <c r="D65" s="1" t="s">
        <v>325</v>
      </c>
      <c r="E65" s="1" t="s">
        <v>93</v>
      </c>
      <c r="F65" s="2">
        <v>44047</v>
      </c>
      <c r="G65" s="2">
        <v>45141</v>
      </c>
      <c r="H65" s="3">
        <v>36</v>
      </c>
      <c r="I65" s="1" t="s">
        <v>56</v>
      </c>
      <c r="J65" s="1" t="s">
        <v>57</v>
      </c>
      <c r="K65" s="4">
        <v>1792</v>
      </c>
      <c r="L65" s="5">
        <v>10.153119999999999</v>
      </c>
      <c r="M65" s="6">
        <v>6.25</v>
      </c>
      <c r="N65" s="1" t="s">
        <v>0</v>
      </c>
      <c r="O65" s="7" t="s">
        <v>0</v>
      </c>
      <c r="P65" s="1" t="s">
        <v>326</v>
      </c>
      <c r="Q65" s="1" t="s">
        <v>58</v>
      </c>
      <c r="R65" s="1" t="s">
        <v>0</v>
      </c>
      <c r="S65" s="1" t="s">
        <v>0</v>
      </c>
      <c r="T65" s="2">
        <v>44047</v>
      </c>
      <c r="U65" s="1" t="s">
        <v>327</v>
      </c>
      <c r="V65" s="1" t="s">
        <v>249</v>
      </c>
      <c r="W65" s="1" t="s">
        <v>61</v>
      </c>
      <c r="X65" s="1" t="s">
        <v>0</v>
      </c>
      <c r="Y65" s="1" t="s">
        <v>61</v>
      </c>
      <c r="Z65" s="1" t="s">
        <v>0</v>
      </c>
      <c r="AA65" s="1" t="s">
        <v>0</v>
      </c>
      <c r="AB65" s="1" t="s">
        <v>0</v>
      </c>
      <c r="AC65" s="5" t="s">
        <v>0</v>
      </c>
      <c r="AD65" s="1" t="b">
        <v>0</v>
      </c>
      <c r="AE65" s="1" t="s">
        <v>74</v>
      </c>
      <c r="AF65" s="2">
        <v>43755</v>
      </c>
      <c r="AG65" s="6" t="s">
        <v>0</v>
      </c>
      <c r="AH65" s="1" t="s">
        <v>75</v>
      </c>
      <c r="AI65" s="7">
        <v>10.83</v>
      </c>
      <c r="AJ65" s="1" t="s">
        <v>328</v>
      </c>
      <c r="AK65" s="1" t="s">
        <v>329</v>
      </c>
      <c r="AL65" s="1" t="s">
        <v>330</v>
      </c>
      <c r="AM65" s="1" t="s">
        <v>0</v>
      </c>
      <c r="AN65" s="1" t="s">
        <v>0</v>
      </c>
      <c r="AO65" s="1" t="s">
        <v>251</v>
      </c>
      <c r="AP65" s="6" t="s">
        <v>0</v>
      </c>
      <c r="AQ65" s="1" t="s">
        <v>0</v>
      </c>
      <c r="AR65" s="1" t="s">
        <v>0</v>
      </c>
      <c r="AS65" s="3">
        <v>27784</v>
      </c>
      <c r="AT65" s="1" t="s">
        <v>252</v>
      </c>
      <c r="AU65" s="2">
        <v>43672.552083333336</v>
      </c>
      <c r="AV65" s="1" t="s">
        <v>159</v>
      </c>
      <c r="AW65" s="1" t="s">
        <v>0</v>
      </c>
      <c r="AX65" s="3">
        <v>78730</v>
      </c>
      <c r="AY65" s="3">
        <v>1206629</v>
      </c>
    </row>
    <row r="66" spans="1:51" outlineLevel="1" x14ac:dyDescent="0.25">
      <c r="B66" s="1" t="s">
        <v>331</v>
      </c>
      <c r="C66" s="1" t="s">
        <v>332</v>
      </c>
      <c r="D66" s="1" t="s">
        <v>333</v>
      </c>
      <c r="E66" s="1" t="s">
        <v>93</v>
      </c>
      <c r="F66" s="2">
        <v>44147</v>
      </c>
      <c r="G66" s="2">
        <v>45423</v>
      </c>
      <c r="H66" s="3">
        <v>36</v>
      </c>
      <c r="I66" s="1" t="s">
        <v>56</v>
      </c>
      <c r="J66" s="1" t="s">
        <v>57</v>
      </c>
      <c r="K66" s="4">
        <v>33096</v>
      </c>
      <c r="L66" s="5">
        <v>0.63</v>
      </c>
      <c r="M66" s="6">
        <v>29.44</v>
      </c>
      <c r="N66" s="1" t="s">
        <v>0</v>
      </c>
      <c r="O66" s="7" t="s">
        <v>0</v>
      </c>
      <c r="P66" s="1" t="s">
        <v>334</v>
      </c>
      <c r="Q66" s="1" t="s">
        <v>335</v>
      </c>
      <c r="R66" s="1" t="s">
        <v>0</v>
      </c>
      <c r="S66" s="1" t="s">
        <v>0</v>
      </c>
      <c r="T66" s="2">
        <v>44147</v>
      </c>
      <c r="U66" s="1" t="s">
        <v>336</v>
      </c>
      <c r="V66" s="1" t="s">
        <v>304</v>
      </c>
      <c r="W66" s="1" t="s">
        <v>196</v>
      </c>
      <c r="X66" s="1" t="s">
        <v>337</v>
      </c>
      <c r="Y66" s="1" t="s">
        <v>196</v>
      </c>
      <c r="Z66" s="1" t="s">
        <v>61</v>
      </c>
      <c r="AA66" s="1" t="s">
        <v>0</v>
      </c>
      <c r="AB66" s="1" t="s">
        <v>249</v>
      </c>
      <c r="AC66" s="5" t="s">
        <v>0</v>
      </c>
      <c r="AD66" s="1" t="b">
        <v>0</v>
      </c>
      <c r="AE66" s="1" t="s">
        <v>74</v>
      </c>
      <c r="AF66" s="2">
        <v>44036</v>
      </c>
      <c r="AG66" s="6" t="s">
        <v>0</v>
      </c>
      <c r="AH66" s="1" t="s">
        <v>75</v>
      </c>
      <c r="AI66" s="7">
        <v>5.0035699999999999</v>
      </c>
      <c r="AJ66" s="1" t="s">
        <v>338</v>
      </c>
      <c r="AK66" s="1" t="s">
        <v>260</v>
      </c>
      <c r="AL66" s="1" t="s">
        <v>0</v>
      </c>
      <c r="AM66" s="1" t="s">
        <v>0</v>
      </c>
      <c r="AN66" s="1" t="s">
        <v>0</v>
      </c>
      <c r="AO66" s="1" t="s">
        <v>307</v>
      </c>
      <c r="AP66" s="6" t="s">
        <v>0</v>
      </c>
      <c r="AQ66" s="1" t="s">
        <v>0</v>
      </c>
      <c r="AR66" s="1" t="s">
        <v>0</v>
      </c>
      <c r="AS66" s="3">
        <v>24018</v>
      </c>
      <c r="AT66" s="1" t="s">
        <v>252</v>
      </c>
      <c r="AU66" s="2">
        <v>44011.692361111112</v>
      </c>
      <c r="AV66" s="1" t="s">
        <v>139</v>
      </c>
      <c r="AW66" s="1" t="s">
        <v>0</v>
      </c>
      <c r="AX66" s="3">
        <v>85420</v>
      </c>
      <c r="AY66" s="3">
        <v>1238626</v>
      </c>
    </row>
    <row r="67" spans="1:51" outlineLevel="1" x14ac:dyDescent="0.25">
      <c r="B67" s="1" t="s">
        <v>160</v>
      </c>
      <c r="C67" s="1" t="s">
        <v>161</v>
      </c>
      <c r="D67" s="1" t="s">
        <v>162</v>
      </c>
      <c r="E67" s="1" t="s">
        <v>93</v>
      </c>
      <c r="F67" s="2">
        <v>44160</v>
      </c>
      <c r="G67" s="2">
        <v>45713</v>
      </c>
      <c r="H67" s="3">
        <v>51</v>
      </c>
      <c r="I67" s="1" t="s">
        <v>56</v>
      </c>
      <c r="J67" s="1" t="s">
        <v>57</v>
      </c>
      <c r="K67" s="4" t="s">
        <v>0</v>
      </c>
      <c r="L67" s="5">
        <v>0.48</v>
      </c>
      <c r="M67" s="6">
        <v>46.24</v>
      </c>
      <c r="N67" s="1" t="s">
        <v>0</v>
      </c>
      <c r="O67" s="7" t="s">
        <v>0</v>
      </c>
      <c r="P67" s="1" t="s">
        <v>339</v>
      </c>
      <c r="Q67" s="1" t="s">
        <v>340</v>
      </c>
      <c r="R67" s="1" t="s">
        <v>0</v>
      </c>
      <c r="S67" s="1" t="s">
        <v>0</v>
      </c>
      <c r="T67" s="2">
        <v>44160</v>
      </c>
      <c r="U67" s="1" t="s">
        <v>235</v>
      </c>
      <c r="V67" s="1" t="s">
        <v>304</v>
      </c>
      <c r="W67" s="1" t="s">
        <v>196</v>
      </c>
      <c r="X67" s="1" t="s">
        <v>0</v>
      </c>
      <c r="Y67" s="1" t="s">
        <v>196</v>
      </c>
      <c r="Z67" s="1" t="s">
        <v>197</v>
      </c>
      <c r="AA67" s="1" t="s">
        <v>0</v>
      </c>
      <c r="AB67" s="1" t="s">
        <v>308</v>
      </c>
      <c r="AC67" s="5">
        <v>0.48142000000000001</v>
      </c>
      <c r="AD67" s="1" t="b">
        <v>0</v>
      </c>
      <c r="AE67" s="1" t="s">
        <v>74</v>
      </c>
      <c r="AF67" s="2">
        <v>44088</v>
      </c>
      <c r="AG67" s="6" t="s">
        <v>0</v>
      </c>
      <c r="AH67" s="1" t="s">
        <v>137</v>
      </c>
      <c r="AI67" s="7">
        <v>7149584.79</v>
      </c>
      <c r="AJ67" s="1" t="s">
        <v>341</v>
      </c>
      <c r="AK67" s="1" t="s">
        <v>342</v>
      </c>
      <c r="AL67" s="1" t="s">
        <v>218</v>
      </c>
      <c r="AM67" s="1" t="s">
        <v>0</v>
      </c>
      <c r="AN67" s="1" t="s">
        <v>240</v>
      </c>
      <c r="AO67" s="1" t="s">
        <v>307</v>
      </c>
      <c r="AP67" s="6" t="s">
        <v>0</v>
      </c>
      <c r="AQ67" s="1" t="s">
        <v>0</v>
      </c>
      <c r="AR67" s="1" t="s">
        <v>0</v>
      </c>
      <c r="AS67" s="3">
        <v>18088</v>
      </c>
      <c r="AT67" s="1" t="s">
        <v>252</v>
      </c>
      <c r="AU67" s="2">
        <v>44051.393055555556</v>
      </c>
      <c r="AV67" s="1" t="s">
        <v>123</v>
      </c>
      <c r="AW67" s="1" t="s">
        <v>0</v>
      </c>
      <c r="AX67" s="3">
        <v>86307</v>
      </c>
      <c r="AY67" s="3">
        <v>1242546</v>
      </c>
    </row>
    <row r="68" spans="1:51" outlineLevel="1" x14ac:dyDescent="0.25">
      <c r="B68" s="1" t="s">
        <v>160</v>
      </c>
      <c r="C68" s="1" t="s">
        <v>161</v>
      </c>
      <c r="D68" s="1" t="s">
        <v>162</v>
      </c>
      <c r="E68" s="1" t="s">
        <v>93</v>
      </c>
      <c r="F68" s="2">
        <v>44160</v>
      </c>
      <c r="G68" s="2">
        <v>45713</v>
      </c>
      <c r="H68" s="3">
        <v>51</v>
      </c>
      <c r="I68" s="1" t="s">
        <v>56</v>
      </c>
      <c r="J68" s="1" t="s">
        <v>57</v>
      </c>
      <c r="K68" s="4" t="s">
        <v>0</v>
      </c>
      <c r="L68" s="5">
        <v>0.48</v>
      </c>
      <c r="M68" s="6">
        <v>46.24</v>
      </c>
      <c r="N68" s="1" t="s">
        <v>0</v>
      </c>
      <c r="O68" s="7" t="s">
        <v>0</v>
      </c>
      <c r="P68" s="1" t="s">
        <v>339</v>
      </c>
      <c r="Q68" s="1" t="s">
        <v>340</v>
      </c>
      <c r="R68" s="1" t="s">
        <v>0</v>
      </c>
      <c r="S68" s="1" t="s">
        <v>0</v>
      </c>
      <c r="T68" s="2">
        <v>44160</v>
      </c>
      <c r="U68" s="1" t="s">
        <v>235</v>
      </c>
      <c r="V68" s="1" t="s">
        <v>304</v>
      </c>
      <c r="W68" s="1" t="s">
        <v>196</v>
      </c>
      <c r="X68" s="1" t="s">
        <v>0</v>
      </c>
      <c r="Y68" s="1" t="s">
        <v>196</v>
      </c>
      <c r="Z68" s="1" t="s">
        <v>236</v>
      </c>
      <c r="AA68" s="1" t="s">
        <v>0</v>
      </c>
      <c r="AB68" s="1" t="s">
        <v>343</v>
      </c>
      <c r="AC68" s="5">
        <v>0.49586000000000002</v>
      </c>
      <c r="AD68" s="1" t="b">
        <v>0</v>
      </c>
      <c r="AE68" s="1" t="s">
        <v>74</v>
      </c>
      <c r="AF68" s="2">
        <v>44088</v>
      </c>
      <c r="AG68" s="6" t="s">
        <v>0</v>
      </c>
      <c r="AH68" s="1" t="s">
        <v>137</v>
      </c>
      <c r="AI68" s="7">
        <v>7149584.79</v>
      </c>
      <c r="AJ68" s="1" t="s">
        <v>341</v>
      </c>
      <c r="AK68" s="1" t="s">
        <v>342</v>
      </c>
      <c r="AL68" s="1" t="s">
        <v>218</v>
      </c>
      <c r="AM68" s="1" t="s">
        <v>0</v>
      </c>
      <c r="AN68" s="1" t="s">
        <v>240</v>
      </c>
      <c r="AO68" s="1" t="s">
        <v>307</v>
      </c>
      <c r="AP68" s="6" t="s">
        <v>0</v>
      </c>
      <c r="AQ68" s="1" t="s">
        <v>0</v>
      </c>
      <c r="AR68" s="1" t="s">
        <v>0</v>
      </c>
      <c r="AS68" s="3">
        <v>18088</v>
      </c>
      <c r="AT68" s="1" t="s">
        <v>252</v>
      </c>
      <c r="AU68" s="2">
        <v>44051.393055555556</v>
      </c>
      <c r="AV68" s="1" t="s">
        <v>123</v>
      </c>
      <c r="AW68" s="1" t="s">
        <v>0</v>
      </c>
      <c r="AX68" s="3">
        <v>86307</v>
      </c>
      <c r="AY68" s="3">
        <v>1242546</v>
      </c>
    </row>
    <row r="69" spans="1:51" outlineLevel="1" x14ac:dyDescent="0.25">
      <c r="B69" s="1" t="s">
        <v>160</v>
      </c>
      <c r="C69" s="1" t="s">
        <v>161</v>
      </c>
      <c r="D69" s="1" t="s">
        <v>162</v>
      </c>
      <c r="E69" s="1" t="s">
        <v>93</v>
      </c>
      <c r="F69" s="2">
        <v>44160</v>
      </c>
      <c r="G69" s="2">
        <v>45713</v>
      </c>
      <c r="H69" s="3">
        <v>51</v>
      </c>
      <c r="I69" s="1" t="s">
        <v>56</v>
      </c>
      <c r="J69" s="1" t="s">
        <v>57</v>
      </c>
      <c r="K69" s="4">
        <v>43832</v>
      </c>
      <c r="L69" s="5">
        <v>0.48</v>
      </c>
      <c r="M69" s="6">
        <v>46.24</v>
      </c>
      <c r="N69" s="1" t="s">
        <v>0</v>
      </c>
      <c r="O69" s="7" t="s">
        <v>0</v>
      </c>
      <c r="P69" s="1" t="s">
        <v>339</v>
      </c>
      <c r="Q69" s="1" t="s">
        <v>340</v>
      </c>
      <c r="R69" s="1" t="s">
        <v>0</v>
      </c>
      <c r="S69" s="1" t="s">
        <v>0</v>
      </c>
      <c r="T69" s="2">
        <v>44160</v>
      </c>
      <c r="U69" s="1" t="s">
        <v>235</v>
      </c>
      <c r="V69" s="1" t="s">
        <v>304</v>
      </c>
      <c r="W69" s="1" t="s">
        <v>196</v>
      </c>
      <c r="X69" s="1" t="s">
        <v>0</v>
      </c>
      <c r="Y69" s="1" t="s">
        <v>196</v>
      </c>
      <c r="Z69" s="1" t="s">
        <v>241</v>
      </c>
      <c r="AA69" s="1" t="s">
        <v>0</v>
      </c>
      <c r="AB69" s="1" t="s">
        <v>344</v>
      </c>
      <c r="AC69" s="5">
        <v>0.57857000000000003</v>
      </c>
      <c r="AD69" s="1" t="b">
        <v>0</v>
      </c>
      <c r="AE69" s="1" t="s">
        <v>74</v>
      </c>
      <c r="AF69" s="2">
        <v>44088</v>
      </c>
      <c r="AG69" s="6" t="s">
        <v>0</v>
      </c>
      <c r="AH69" s="1" t="s">
        <v>137</v>
      </c>
      <c r="AI69" s="7">
        <v>7149584.79</v>
      </c>
      <c r="AJ69" s="1" t="s">
        <v>341</v>
      </c>
      <c r="AK69" s="1" t="s">
        <v>342</v>
      </c>
      <c r="AL69" s="1" t="s">
        <v>218</v>
      </c>
      <c r="AM69" s="1" t="s">
        <v>0</v>
      </c>
      <c r="AN69" s="1" t="s">
        <v>240</v>
      </c>
      <c r="AO69" s="1" t="s">
        <v>307</v>
      </c>
      <c r="AP69" s="6" t="s">
        <v>0</v>
      </c>
      <c r="AQ69" s="1" t="s">
        <v>0</v>
      </c>
      <c r="AR69" s="1" t="s">
        <v>0</v>
      </c>
      <c r="AS69" s="3">
        <v>18088</v>
      </c>
      <c r="AT69" s="1" t="s">
        <v>252</v>
      </c>
      <c r="AU69" s="2">
        <v>44051.393055555556</v>
      </c>
      <c r="AV69" s="1" t="s">
        <v>123</v>
      </c>
      <c r="AW69" s="1" t="s">
        <v>0</v>
      </c>
      <c r="AX69" s="3">
        <v>86307</v>
      </c>
      <c r="AY69" s="3">
        <v>1242546</v>
      </c>
    </row>
    <row r="70" spans="1:51" outlineLevel="1" x14ac:dyDescent="0.25">
      <c r="B70" s="1" t="s">
        <v>160</v>
      </c>
      <c r="C70" s="1" t="s">
        <v>161</v>
      </c>
      <c r="D70" s="1" t="s">
        <v>162</v>
      </c>
      <c r="E70" s="1" t="s">
        <v>93</v>
      </c>
      <c r="F70" s="2">
        <v>44160</v>
      </c>
      <c r="G70" s="2">
        <v>45713</v>
      </c>
      <c r="H70" s="3">
        <v>51</v>
      </c>
      <c r="I70" s="1" t="s">
        <v>56</v>
      </c>
      <c r="J70" s="1" t="s">
        <v>57</v>
      </c>
      <c r="K70" s="4" t="s">
        <v>0</v>
      </c>
      <c r="L70" s="5">
        <v>0.48</v>
      </c>
      <c r="M70" s="6">
        <v>46.24</v>
      </c>
      <c r="N70" s="1" t="s">
        <v>0</v>
      </c>
      <c r="O70" s="7" t="s">
        <v>0</v>
      </c>
      <c r="P70" s="1" t="s">
        <v>339</v>
      </c>
      <c r="Q70" s="1" t="s">
        <v>340</v>
      </c>
      <c r="R70" s="1" t="s">
        <v>0</v>
      </c>
      <c r="S70" s="1" t="s">
        <v>0</v>
      </c>
      <c r="T70" s="2">
        <v>44160</v>
      </c>
      <c r="U70" s="1" t="s">
        <v>235</v>
      </c>
      <c r="V70" s="1" t="s">
        <v>304</v>
      </c>
      <c r="W70" s="1" t="s">
        <v>196</v>
      </c>
      <c r="X70" s="1" t="s">
        <v>0</v>
      </c>
      <c r="Y70" s="1" t="s">
        <v>196</v>
      </c>
      <c r="Z70" s="1" t="s">
        <v>202</v>
      </c>
      <c r="AA70" s="1" t="s">
        <v>0</v>
      </c>
      <c r="AB70" s="1" t="s">
        <v>305</v>
      </c>
      <c r="AC70" s="5">
        <v>0.82213999999999998</v>
      </c>
      <c r="AD70" s="1" t="b">
        <v>0</v>
      </c>
      <c r="AE70" s="1" t="s">
        <v>74</v>
      </c>
      <c r="AF70" s="2">
        <v>44088</v>
      </c>
      <c r="AG70" s="6" t="s">
        <v>0</v>
      </c>
      <c r="AH70" s="1" t="s">
        <v>137</v>
      </c>
      <c r="AI70" s="7">
        <v>7149584.79</v>
      </c>
      <c r="AJ70" s="1" t="s">
        <v>341</v>
      </c>
      <c r="AK70" s="1" t="s">
        <v>342</v>
      </c>
      <c r="AL70" s="1" t="s">
        <v>218</v>
      </c>
      <c r="AM70" s="1" t="s">
        <v>0</v>
      </c>
      <c r="AN70" s="1" t="s">
        <v>240</v>
      </c>
      <c r="AO70" s="1" t="s">
        <v>307</v>
      </c>
      <c r="AP70" s="6" t="s">
        <v>0</v>
      </c>
      <c r="AQ70" s="1" t="s">
        <v>0</v>
      </c>
      <c r="AR70" s="1" t="s">
        <v>0</v>
      </c>
      <c r="AS70" s="3">
        <v>18088</v>
      </c>
      <c r="AT70" s="1" t="s">
        <v>252</v>
      </c>
      <c r="AU70" s="2">
        <v>44051.393055555556</v>
      </c>
      <c r="AV70" s="1" t="s">
        <v>123</v>
      </c>
      <c r="AW70" s="1" t="s">
        <v>0</v>
      </c>
      <c r="AX70" s="3">
        <v>86307</v>
      </c>
      <c r="AY70" s="3">
        <v>1242546</v>
      </c>
    </row>
    <row r="71" spans="1:51" outlineLevel="1" x14ac:dyDescent="0.25">
      <c r="B71" s="1" t="s">
        <v>160</v>
      </c>
      <c r="C71" s="1" t="s">
        <v>161</v>
      </c>
      <c r="D71" s="1" t="s">
        <v>162</v>
      </c>
      <c r="E71" s="1" t="s">
        <v>93</v>
      </c>
      <c r="F71" s="2">
        <v>44160</v>
      </c>
      <c r="G71" s="2">
        <v>45713</v>
      </c>
      <c r="H71" s="3">
        <v>51</v>
      </c>
      <c r="I71" s="1" t="s">
        <v>56</v>
      </c>
      <c r="J71" s="1" t="s">
        <v>57</v>
      </c>
      <c r="K71" s="4" t="s">
        <v>0</v>
      </c>
      <c r="L71" s="5">
        <v>0.48</v>
      </c>
      <c r="M71" s="6">
        <v>46.24</v>
      </c>
      <c r="N71" s="1" t="s">
        <v>0</v>
      </c>
      <c r="O71" s="7" t="s">
        <v>0</v>
      </c>
      <c r="P71" s="1" t="s">
        <v>339</v>
      </c>
      <c r="Q71" s="1" t="s">
        <v>340</v>
      </c>
      <c r="R71" s="1" t="s">
        <v>0</v>
      </c>
      <c r="S71" s="1" t="s">
        <v>0</v>
      </c>
      <c r="T71" s="2">
        <v>44160</v>
      </c>
      <c r="U71" s="1" t="s">
        <v>235</v>
      </c>
      <c r="V71" s="1" t="s">
        <v>304</v>
      </c>
      <c r="W71" s="1" t="s">
        <v>196</v>
      </c>
      <c r="X71" s="1" t="s">
        <v>0</v>
      </c>
      <c r="Y71" s="1" t="s">
        <v>196</v>
      </c>
      <c r="Z71" s="1" t="s">
        <v>61</v>
      </c>
      <c r="AA71" s="1" t="s">
        <v>0</v>
      </c>
      <c r="AB71" s="1" t="s">
        <v>249</v>
      </c>
      <c r="AC71" s="5">
        <v>8.3940000000000001</v>
      </c>
      <c r="AD71" s="1" t="b">
        <v>0</v>
      </c>
      <c r="AE71" s="1" t="s">
        <v>74</v>
      </c>
      <c r="AF71" s="2">
        <v>44088</v>
      </c>
      <c r="AG71" s="6" t="s">
        <v>0</v>
      </c>
      <c r="AH71" s="1" t="s">
        <v>137</v>
      </c>
      <c r="AI71" s="7">
        <v>7149584.79</v>
      </c>
      <c r="AJ71" s="1" t="s">
        <v>341</v>
      </c>
      <c r="AK71" s="1" t="s">
        <v>342</v>
      </c>
      <c r="AL71" s="1" t="s">
        <v>218</v>
      </c>
      <c r="AM71" s="1" t="s">
        <v>0</v>
      </c>
      <c r="AN71" s="1" t="s">
        <v>240</v>
      </c>
      <c r="AO71" s="1" t="s">
        <v>307</v>
      </c>
      <c r="AP71" s="6" t="s">
        <v>0</v>
      </c>
      <c r="AQ71" s="1" t="s">
        <v>0</v>
      </c>
      <c r="AR71" s="1" t="s">
        <v>0</v>
      </c>
      <c r="AS71" s="3">
        <v>18088</v>
      </c>
      <c r="AT71" s="1" t="s">
        <v>252</v>
      </c>
      <c r="AU71" s="2">
        <v>44051.393055555556</v>
      </c>
      <c r="AV71" s="1" t="s">
        <v>123</v>
      </c>
      <c r="AW71" s="1" t="s">
        <v>0</v>
      </c>
      <c r="AX71" s="3">
        <v>86307</v>
      </c>
      <c r="AY71" s="3">
        <v>1242546</v>
      </c>
    </row>
    <row r="72" spans="1:51" outlineLevel="1" x14ac:dyDescent="0.25">
      <c r="B72" s="1" t="s">
        <v>52</v>
      </c>
      <c r="C72" s="1" t="s">
        <v>53</v>
      </c>
      <c r="D72" s="1" t="s">
        <v>54</v>
      </c>
      <c r="E72" s="1" t="s">
        <v>243</v>
      </c>
      <c r="F72" s="2">
        <v>44270</v>
      </c>
      <c r="G72" s="2">
        <v>45730</v>
      </c>
      <c r="H72" s="3">
        <v>36</v>
      </c>
      <c r="I72" s="1" t="s">
        <v>56</v>
      </c>
      <c r="J72" s="1" t="s">
        <v>57</v>
      </c>
      <c r="K72" s="4">
        <v>2047</v>
      </c>
      <c r="L72" s="5">
        <v>10.83</v>
      </c>
      <c r="M72" s="6">
        <v>0</v>
      </c>
      <c r="N72" s="1" t="s">
        <v>0</v>
      </c>
      <c r="O72" s="7" t="s">
        <v>0</v>
      </c>
      <c r="P72" s="1" t="s">
        <v>345</v>
      </c>
      <c r="Q72" s="1" t="s">
        <v>58</v>
      </c>
      <c r="R72" s="1" t="s">
        <v>0</v>
      </c>
      <c r="S72" s="1" t="s">
        <v>0</v>
      </c>
      <c r="T72" s="2">
        <v>44081</v>
      </c>
      <c r="U72" s="1" t="s">
        <v>245</v>
      </c>
      <c r="V72" s="1" t="s">
        <v>249</v>
      </c>
      <c r="W72" s="1" t="s">
        <v>61</v>
      </c>
      <c r="X72" s="1" t="s">
        <v>0</v>
      </c>
      <c r="Y72" s="1" t="s">
        <v>61</v>
      </c>
      <c r="Z72" s="1" t="s">
        <v>0</v>
      </c>
      <c r="AA72" s="1" t="s">
        <v>0</v>
      </c>
      <c r="AB72" s="1" t="s">
        <v>0</v>
      </c>
      <c r="AC72" s="5" t="s">
        <v>0</v>
      </c>
      <c r="AD72" s="1" t="b">
        <v>0</v>
      </c>
      <c r="AE72" s="1" t="s">
        <v>74</v>
      </c>
      <c r="AF72" s="2">
        <v>43900</v>
      </c>
      <c r="AG72" s="6" t="s">
        <v>0</v>
      </c>
      <c r="AH72" s="1" t="s">
        <v>75</v>
      </c>
      <c r="AI72" s="7">
        <v>10.83</v>
      </c>
      <c r="AJ72" s="1" t="s">
        <v>346</v>
      </c>
      <c r="AK72" s="1" t="s">
        <v>260</v>
      </c>
      <c r="AL72" s="1" t="s">
        <v>247</v>
      </c>
      <c r="AM72" s="1" t="s">
        <v>0</v>
      </c>
      <c r="AN72" s="1" t="s">
        <v>0</v>
      </c>
      <c r="AO72" s="1" t="s">
        <v>251</v>
      </c>
      <c r="AP72" s="6" t="s">
        <v>0</v>
      </c>
      <c r="AQ72" s="1" t="s">
        <v>0</v>
      </c>
      <c r="AR72" s="1" t="s">
        <v>0</v>
      </c>
      <c r="AS72" s="3">
        <v>17717</v>
      </c>
      <c r="AT72" s="1" t="s">
        <v>252</v>
      </c>
      <c r="AU72" s="2">
        <v>43852.353472222225</v>
      </c>
      <c r="AV72" s="1" t="s">
        <v>139</v>
      </c>
      <c r="AW72" s="1" t="s">
        <v>0</v>
      </c>
      <c r="AX72" s="3">
        <v>81552</v>
      </c>
      <c r="AY72" s="3">
        <v>1219336</v>
      </c>
    </row>
    <row r="73" spans="1:51" outlineLevel="1" x14ac:dyDescent="0.25">
      <c r="F73" s="1"/>
      <c r="G73" s="1"/>
      <c r="H73" s="1"/>
      <c r="K73" s="4" t="str">
        <f>CONCATENATE("Totale: ", TEXT(SUBTOTAL(9, K38:K72), "###.###.###"), "")</f>
        <v>Totale: 1026551..</v>
      </c>
      <c r="L73" s="1"/>
      <c r="M73" s="1"/>
      <c r="O73" s="1"/>
      <c r="T73" s="1"/>
      <c r="AC73" s="1"/>
      <c r="AF73" s="1"/>
      <c r="AG73" s="1"/>
      <c r="AI73" s="1"/>
      <c r="AP73" s="1"/>
      <c r="AS73" s="1"/>
      <c r="AU73" s="1"/>
      <c r="AX73" s="1"/>
      <c r="AY73" s="1"/>
    </row>
    <row r="74" spans="1:51" x14ac:dyDescent="0.25">
      <c r="A74" s="8" t="s">
        <v>347</v>
      </c>
      <c r="F74" s="1"/>
      <c r="G74" s="1"/>
      <c r="H74" s="1"/>
      <c r="K74" s="1"/>
      <c r="L74" s="1"/>
      <c r="M74" s="1"/>
      <c r="O74" s="1"/>
      <c r="T74" s="1"/>
      <c r="AC74" s="1"/>
      <c r="AF74" s="1"/>
      <c r="AG74" s="1"/>
      <c r="AI74" s="1"/>
      <c r="AP74" s="1"/>
      <c r="AS74" s="1"/>
      <c r="AU74" s="1"/>
      <c r="AX74" s="1"/>
      <c r="AY74" s="1"/>
    </row>
    <row r="75" spans="1:51" outlineLevel="1" x14ac:dyDescent="0.25">
      <c r="B75" s="1" t="s">
        <v>52</v>
      </c>
      <c r="C75" s="1" t="s">
        <v>53</v>
      </c>
      <c r="D75" s="1" t="s">
        <v>54</v>
      </c>
      <c r="E75" s="1" t="s">
        <v>55</v>
      </c>
      <c r="F75" s="2">
        <v>42156</v>
      </c>
      <c r="G75" s="2">
        <v>44561</v>
      </c>
      <c r="H75" s="3">
        <v>36</v>
      </c>
      <c r="I75" s="1" t="s">
        <v>56</v>
      </c>
      <c r="J75" s="1" t="s">
        <v>57</v>
      </c>
      <c r="K75" s="4">
        <v>280</v>
      </c>
      <c r="L75" s="5">
        <v>17.100000000000001</v>
      </c>
      <c r="M75" s="6">
        <v>0</v>
      </c>
      <c r="N75" s="1" t="s">
        <v>0</v>
      </c>
      <c r="O75" s="7" t="s">
        <v>0</v>
      </c>
      <c r="P75" s="1" t="s">
        <v>0</v>
      </c>
      <c r="Q75" s="1" t="s">
        <v>58</v>
      </c>
      <c r="R75" s="1" t="s">
        <v>0</v>
      </c>
      <c r="S75" s="1" t="s">
        <v>0</v>
      </c>
      <c r="T75" s="2">
        <v>42234</v>
      </c>
      <c r="U75" s="1" t="s">
        <v>59</v>
      </c>
      <c r="V75" s="1" t="s">
        <v>348</v>
      </c>
      <c r="W75" s="1" t="s">
        <v>61</v>
      </c>
      <c r="X75" s="1" t="s">
        <v>0</v>
      </c>
      <c r="Y75" s="1" t="s">
        <v>61</v>
      </c>
      <c r="Z75" s="1" t="s">
        <v>0</v>
      </c>
      <c r="AA75" s="1" t="s">
        <v>0</v>
      </c>
      <c r="AB75" s="1" t="s">
        <v>0</v>
      </c>
      <c r="AC75" s="5" t="s">
        <v>0</v>
      </c>
      <c r="AD75" s="1" t="b">
        <v>0</v>
      </c>
      <c r="AE75" s="1" t="s">
        <v>62</v>
      </c>
      <c r="AF75" s="2">
        <v>42086</v>
      </c>
      <c r="AG75" s="6" t="s">
        <v>0</v>
      </c>
      <c r="AH75" s="1" t="s">
        <v>0</v>
      </c>
      <c r="AI75" s="7" t="s">
        <v>0</v>
      </c>
      <c r="AJ75" s="1" t="s">
        <v>349</v>
      </c>
      <c r="AK75" s="1" t="s">
        <v>0</v>
      </c>
      <c r="AL75" s="1" t="s">
        <v>0</v>
      </c>
      <c r="AM75" s="1" t="s">
        <v>0</v>
      </c>
      <c r="AN75" s="1" t="s">
        <v>0</v>
      </c>
      <c r="AO75" s="1" t="s">
        <v>350</v>
      </c>
      <c r="AP75" s="6" t="s">
        <v>0</v>
      </c>
      <c r="AQ75" s="1" t="s">
        <v>0</v>
      </c>
      <c r="AR75" s="1" t="s">
        <v>0</v>
      </c>
      <c r="AS75" s="3">
        <v>17717</v>
      </c>
      <c r="AT75" s="1" t="s">
        <v>351</v>
      </c>
      <c r="AU75" s="2">
        <v>42059</v>
      </c>
      <c r="AV75" s="1" t="s">
        <v>66</v>
      </c>
      <c r="AW75" s="1" t="s">
        <v>67</v>
      </c>
      <c r="AX75" s="3">
        <v>50328</v>
      </c>
      <c r="AY75" s="3">
        <v>1157878</v>
      </c>
    </row>
    <row r="76" spans="1:51" outlineLevel="1" x14ac:dyDescent="0.25">
      <c r="B76" s="1" t="s">
        <v>253</v>
      </c>
      <c r="C76" s="1" t="s">
        <v>254</v>
      </c>
      <c r="D76" s="1" t="s">
        <v>255</v>
      </c>
      <c r="E76" s="1" t="s">
        <v>93</v>
      </c>
      <c r="F76" s="2">
        <v>42636</v>
      </c>
      <c r="G76" s="2">
        <v>44461</v>
      </c>
      <c r="H76" s="3">
        <v>60</v>
      </c>
      <c r="I76" s="1" t="s">
        <v>56</v>
      </c>
      <c r="J76" s="1" t="s">
        <v>57</v>
      </c>
      <c r="K76" s="4">
        <v>456</v>
      </c>
      <c r="L76" s="5">
        <v>17.100000000000001</v>
      </c>
      <c r="M76" s="6">
        <v>0</v>
      </c>
      <c r="N76" s="1" t="s">
        <v>0</v>
      </c>
      <c r="O76" s="7" t="s">
        <v>0</v>
      </c>
      <c r="P76" s="1" t="s">
        <v>352</v>
      </c>
      <c r="Q76" s="1" t="s">
        <v>58</v>
      </c>
      <c r="R76" s="1" t="s">
        <v>0</v>
      </c>
      <c r="S76" s="1" t="s">
        <v>0</v>
      </c>
      <c r="T76" s="2">
        <v>42636</v>
      </c>
      <c r="U76" s="1" t="s">
        <v>257</v>
      </c>
      <c r="V76" s="1" t="s">
        <v>348</v>
      </c>
      <c r="W76" s="1" t="s">
        <v>61</v>
      </c>
      <c r="X76" s="1" t="s">
        <v>0</v>
      </c>
      <c r="Y76" s="1" t="s">
        <v>61</v>
      </c>
      <c r="Z76" s="1" t="s">
        <v>0</v>
      </c>
      <c r="AA76" s="1" t="s">
        <v>0</v>
      </c>
      <c r="AB76" s="1" t="s">
        <v>0</v>
      </c>
      <c r="AC76" s="5" t="s">
        <v>0</v>
      </c>
      <c r="AD76" s="1" t="b">
        <v>0</v>
      </c>
      <c r="AE76" s="1" t="s">
        <v>258</v>
      </c>
      <c r="AF76" s="2">
        <v>42395</v>
      </c>
      <c r="AG76" s="6" t="s">
        <v>0</v>
      </c>
      <c r="AH76" s="1" t="s">
        <v>75</v>
      </c>
      <c r="AI76" s="7">
        <v>21.267969999999998</v>
      </c>
      <c r="AJ76" s="1" t="s">
        <v>353</v>
      </c>
      <c r="AK76" s="1" t="s">
        <v>354</v>
      </c>
      <c r="AL76" s="1" t="s">
        <v>261</v>
      </c>
      <c r="AM76" s="1" t="s">
        <v>0</v>
      </c>
      <c r="AN76" s="1" t="s">
        <v>262</v>
      </c>
      <c r="AO76" s="1" t="s">
        <v>350</v>
      </c>
      <c r="AP76" s="6" t="s">
        <v>0</v>
      </c>
      <c r="AQ76" s="1" t="s">
        <v>0</v>
      </c>
      <c r="AR76" s="1" t="s">
        <v>0</v>
      </c>
      <c r="AS76" s="3">
        <v>952</v>
      </c>
      <c r="AT76" s="1" t="s">
        <v>351</v>
      </c>
      <c r="AU76" s="2">
        <v>42380</v>
      </c>
      <c r="AV76" s="1" t="s">
        <v>123</v>
      </c>
      <c r="AW76" s="1" t="s">
        <v>0</v>
      </c>
      <c r="AX76" s="3">
        <v>55849</v>
      </c>
      <c r="AY76" s="3">
        <v>1055555</v>
      </c>
    </row>
    <row r="77" spans="1:51" outlineLevel="1" x14ac:dyDescent="0.25">
      <c r="B77" s="1" t="s">
        <v>68</v>
      </c>
      <c r="C77" s="1" t="s">
        <v>69</v>
      </c>
      <c r="D77" s="1" t="s">
        <v>70</v>
      </c>
      <c r="E77" s="1" t="s">
        <v>71</v>
      </c>
      <c r="F77" s="2">
        <v>42826</v>
      </c>
      <c r="G77" s="2">
        <v>44377</v>
      </c>
      <c r="H77" s="3">
        <v>48</v>
      </c>
      <c r="I77" s="1" t="s">
        <v>56</v>
      </c>
      <c r="J77" s="1" t="s">
        <v>57</v>
      </c>
      <c r="K77" s="4">
        <v>9296</v>
      </c>
      <c r="L77" s="5">
        <v>16.245000000000001</v>
      </c>
      <c r="M77" s="6">
        <v>0</v>
      </c>
      <c r="N77" s="1" t="s">
        <v>0</v>
      </c>
      <c r="O77" s="7" t="s">
        <v>0</v>
      </c>
      <c r="P77" s="1" t="s">
        <v>355</v>
      </c>
      <c r="Q77" s="1" t="s">
        <v>58</v>
      </c>
      <c r="R77" s="1" t="s">
        <v>0</v>
      </c>
      <c r="S77" s="1" t="s">
        <v>0</v>
      </c>
      <c r="T77" s="2">
        <v>42809</v>
      </c>
      <c r="U77" s="1" t="s">
        <v>73</v>
      </c>
      <c r="V77" s="1" t="s">
        <v>348</v>
      </c>
      <c r="W77" s="1" t="s">
        <v>61</v>
      </c>
      <c r="X77" s="1" t="s">
        <v>0</v>
      </c>
      <c r="Y77" s="1" t="s">
        <v>61</v>
      </c>
      <c r="Z77" s="1" t="s">
        <v>0</v>
      </c>
      <c r="AA77" s="1" t="s">
        <v>0</v>
      </c>
      <c r="AB77" s="1" t="s">
        <v>0</v>
      </c>
      <c r="AC77" s="5" t="s">
        <v>0</v>
      </c>
      <c r="AD77" s="1" t="b">
        <v>0</v>
      </c>
      <c r="AE77" s="1" t="s">
        <v>74</v>
      </c>
      <c r="AF77" s="2">
        <v>42800</v>
      </c>
      <c r="AG77" s="6" t="s">
        <v>0</v>
      </c>
      <c r="AH77" s="1" t="s">
        <v>75</v>
      </c>
      <c r="AI77" s="7">
        <v>17.100000000000001</v>
      </c>
      <c r="AJ77" s="1" t="s">
        <v>356</v>
      </c>
      <c r="AK77" s="1" t="s">
        <v>357</v>
      </c>
      <c r="AL77" s="1" t="s">
        <v>78</v>
      </c>
      <c r="AM77" s="1" t="s">
        <v>0</v>
      </c>
      <c r="AN77" s="1" t="s">
        <v>79</v>
      </c>
      <c r="AO77" s="1" t="s">
        <v>350</v>
      </c>
      <c r="AP77" s="6" t="s">
        <v>0</v>
      </c>
      <c r="AQ77" s="1" t="s">
        <v>0</v>
      </c>
      <c r="AR77" s="1" t="s">
        <v>0</v>
      </c>
      <c r="AS77" s="3">
        <v>24008</v>
      </c>
      <c r="AT77" s="1" t="s">
        <v>351</v>
      </c>
      <c r="AU77" s="2">
        <v>42789.5</v>
      </c>
      <c r="AV77" s="1" t="s">
        <v>80</v>
      </c>
      <c r="AW77" s="1" t="s">
        <v>0</v>
      </c>
      <c r="AX77" s="3">
        <v>62643</v>
      </c>
      <c r="AY77" s="3">
        <v>1114887</v>
      </c>
    </row>
    <row r="78" spans="1:51" outlineLevel="1" x14ac:dyDescent="0.25">
      <c r="B78" s="1" t="s">
        <v>81</v>
      </c>
      <c r="C78" s="1" t="s">
        <v>82</v>
      </c>
      <c r="D78" s="1" t="s">
        <v>83</v>
      </c>
      <c r="E78" s="1" t="s">
        <v>71</v>
      </c>
      <c r="F78" s="2">
        <v>42891</v>
      </c>
      <c r="G78" s="2">
        <v>44560</v>
      </c>
      <c r="H78" s="3">
        <v>48</v>
      </c>
      <c r="I78" s="1" t="s">
        <v>56</v>
      </c>
      <c r="J78" s="1" t="s">
        <v>57</v>
      </c>
      <c r="K78" s="4">
        <v>23735</v>
      </c>
      <c r="L78" s="5">
        <v>17.100000000000001</v>
      </c>
      <c r="M78" s="6">
        <v>0</v>
      </c>
      <c r="N78" s="1" t="s">
        <v>0</v>
      </c>
      <c r="O78" s="7" t="s">
        <v>0</v>
      </c>
      <c r="P78" s="1" t="s">
        <v>358</v>
      </c>
      <c r="Q78" s="1" t="s">
        <v>58</v>
      </c>
      <c r="R78" s="1" t="s">
        <v>0</v>
      </c>
      <c r="S78" s="1" t="s">
        <v>0</v>
      </c>
      <c r="T78" s="2">
        <v>42891</v>
      </c>
      <c r="U78" s="1" t="s">
        <v>85</v>
      </c>
      <c r="V78" s="1" t="s">
        <v>348</v>
      </c>
      <c r="W78" s="1" t="s">
        <v>61</v>
      </c>
      <c r="X78" s="1" t="s">
        <v>0</v>
      </c>
      <c r="Y78" s="1" t="s">
        <v>61</v>
      </c>
      <c r="Z78" s="1" t="s">
        <v>0</v>
      </c>
      <c r="AA78" s="1" t="s">
        <v>0</v>
      </c>
      <c r="AB78" s="1" t="s">
        <v>0</v>
      </c>
      <c r="AC78" s="5" t="s">
        <v>0</v>
      </c>
      <c r="AD78" s="1" t="b">
        <v>0</v>
      </c>
      <c r="AE78" s="1" t="s">
        <v>74</v>
      </c>
      <c r="AF78" s="2">
        <v>42695</v>
      </c>
      <c r="AG78" s="6" t="s">
        <v>0</v>
      </c>
      <c r="AH78" s="1" t="s">
        <v>75</v>
      </c>
      <c r="AI78" s="7">
        <v>17.100000000000001</v>
      </c>
      <c r="AJ78" s="1" t="s">
        <v>359</v>
      </c>
      <c r="AK78" s="1" t="s">
        <v>354</v>
      </c>
      <c r="AL78" s="1" t="s">
        <v>0</v>
      </c>
      <c r="AM78" s="1" t="s">
        <v>0</v>
      </c>
      <c r="AN78" s="1" t="s">
        <v>272</v>
      </c>
      <c r="AO78" s="1" t="s">
        <v>350</v>
      </c>
      <c r="AP78" s="6" t="s">
        <v>0</v>
      </c>
      <c r="AQ78" s="1" t="s">
        <v>0</v>
      </c>
      <c r="AR78" s="1" t="s">
        <v>0</v>
      </c>
      <c r="AS78" s="3">
        <v>18705</v>
      </c>
      <c r="AT78" s="1" t="s">
        <v>351</v>
      </c>
      <c r="AU78" s="2">
        <v>42668</v>
      </c>
      <c r="AV78" s="1" t="s">
        <v>89</v>
      </c>
      <c r="AW78" s="1" t="s">
        <v>0</v>
      </c>
      <c r="AX78" s="3">
        <v>60914</v>
      </c>
      <c r="AY78" s="3">
        <v>1093439</v>
      </c>
    </row>
    <row r="79" spans="1:51" outlineLevel="1" x14ac:dyDescent="0.25">
      <c r="B79" s="1" t="s">
        <v>90</v>
      </c>
      <c r="C79" s="1" t="s">
        <v>91</v>
      </c>
      <c r="D79" s="1" t="s">
        <v>92</v>
      </c>
      <c r="E79" s="1" t="s">
        <v>93</v>
      </c>
      <c r="F79" s="2">
        <v>42891</v>
      </c>
      <c r="G79" s="2">
        <v>44352</v>
      </c>
      <c r="H79" s="3">
        <v>48</v>
      </c>
      <c r="I79" s="1" t="s">
        <v>56</v>
      </c>
      <c r="J79" s="1" t="s">
        <v>57</v>
      </c>
      <c r="K79" s="4">
        <v>21004</v>
      </c>
      <c r="L79" s="5">
        <v>16.245000000000001</v>
      </c>
      <c r="M79" s="6">
        <v>0</v>
      </c>
      <c r="N79" s="1" t="s">
        <v>0</v>
      </c>
      <c r="O79" s="7" t="s">
        <v>0</v>
      </c>
      <c r="P79" s="1" t="s">
        <v>360</v>
      </c>
      <c r="Q79" s="1" t="s">
        <v>58</v>
      </c>
      <c r="R79" s="1" t="s">
        <v>0</v>
      </c>
      <c r="S79" s="1" t="s">
        <v>0</v>
      </c>
      <c r="T79" s="2">
        <v>42891</v>
      </c>
      <c r="U79" s="1" t="s">
        <v>95</v>
      </c>
      <c r="V79" s="1" t="s">
        <v>348</v>
      </c>
      <c r="W79" s="1" t="s">
        <v>61</v>
      </c>
      <c r="X79" s="1" t="s">
        <v>0</v>
      </c>
      <c r="Y79" s="1" t="s">
        <v>61</v>
      </c>
      <c r="Z79" s="1" t="s">
        <v>0</v>
      </c>
      <c r="AA79" s="1" t="s">
        <v>0</v>
      </c>
      <c r="AB79" s="1" t="s">
        <v>0</v>
      </c>
      <c r="AC79" s="5" t="s">
        <v>0</v>
      </c>
      <c r="AD79" s="1" t="b">
        <v>0</v>
      </c>
      <c r="AE79" s="1" t="s">
        <v>74</v>
      </c>
      <c r="AF79" s="2">
        <v>42845</v>
      </c>
      <c r="AG79" s="6" t="s">
        <v>0</v>
      </c>
      <c r="AH79" s="1" t="s">
        <v>75</v>
      </c>
      <c r="AI79" s="7">
        <v>17.11</v>
      </c>
      <c r="AJ79" s="1" t="s">
        <v>361</v>
      </c>
      <c r="AK79" s="1" t="s">
        <v>362</v>
      </c>
      <c r="AL79" s="1" t="s">
        <v>0</v>
      </c>
      <c r="AM79" s="1" t="s">
        <v>0</v>
      </c>
      <c r="AN79" s="1" t="s">
        <v>0</v>
      </c>
      <c r="AO79" s="1" t="s">
        <v>350</v>
      </c>
      <c r="AP79" s="6" t="s">
        <v>0</v>
      </c>
      <c r="AQ79" s="1" t="s">
        <v>0</v>
      </c>
      <c r="AR79" s="1" t="s">
        <v>0</v>
      </c>
      <c r="AS79" s="3">
        <v>18069</v>
      </c>
      <c r="AT79" s="1" t="s">
        <v>351</v>
      </c>
      <c r="AU79" s="2">
        <v>42801.6875</v>
      </c>
      <c r="AV79" s="1" t="s">
        <v>80</v>
      </c>
      <c r="AW79" s="1" t="s">
        <v>0</v>
      </c>
      <c r="AX79" s="3">
        <v>62910</v>
      </c>
      <c r="AY79" s="3">
        <v>1117404</v>
      </c>
    </row>
    <row r="80" spans="1:51" outlineLevel="1" x14ac:dyDescent="0.25">
      <c r="B80" s="1" t="s">
        <v>98</v>
      </c>
      <c r="C80" s="1" t="s">
        <v>99</v>
      </c>
      <c r="D80" s="1" t="s">
        <v>100</v>
      </c>
      <c r="E80" s="1" t="s">
        <v>93</v>
      </c>
      <c r="F80" s="2">
        <v>43124</v>
      </c>
      <c r="G80" s="2">
        <v>44401</v>
      </c>
      <c r="H80" s="3">
        <v>36</v>
      </c>
      <c r="I80" s="1" t="s">
        <v>56</v>
      </c>
      <c r="J80" s="1" t="s">
        <v>57</v>
      </c>
      <c r="K80" s="4">
        <v>4333</v>
      </c>
      <c r="L80" s="5">
        <v>16.245000000000001</v>
      </c>
      <c r="M80" s="6">
        <v>0</v>
      </c>
      <c r="N80" s="1" t="s">
        <v>0</v>
      </c>
      <c r="O80" s="7" t="s">
        <v>0</v>
      </c>
      <c r="P80" s="1" t="s">
        <v>363</v>
      </c>
      <c r="Q80" s="1" t="s">
        <v>58</v>
      </c>
      <c r="R80" s="1" t="s">
        <v>0</v>
      </c>
      <c r="S80" s="1" t="s">
        <v>0</v>
      </c>
      <c r="T80" s="2">
        <v>43026</v>
      </c>
      <c r="U80" s="1" t="s">
        <v>102</v>
      </c>
      <c r="V80" s="1" t="s">
        <v>348</v>
      </c>
      <c r="W80" s="1" t="s">
        <v>61</v>
      </c>
      <c r="X80" s="1" t="s">
        <v>0</v>
      </c>
      <c r="Y80" s="1" t="s">
        <v>61</v>
      </c>
      <c r="Z80" s="1" t="s">
        <v>0</v>
      </c>
      <c r="AA80" s="1" t="s">
        <v>0</v>
      </c>
      <c r="AB80" s="1" t="s">
        <v>0</v>
      </c>
      <c r="AC80" s="5" t="s">
        <v>0</v>
      </c>
      <c r="AD80" s="1" t="b">
        <v>0</v>
      </c>
      <c r="AE80" s="1" t="s">
        <v>74</v>
      </c>
      <c r="AF80" s="2">
        <v>42914</v>
      </c>
      <c r="AG80" s="6" t="s">
        <v>0</v>
      </c>
      <c r="AH80" s="1" t="s">
        <v>75</v>
      </c>
      <c r="AI80" s="7">
        <v>16.245000000000001</v>
      </c>
      <c r="AJ80" s="1" t="s">
        <v>364</v>
      </c>
      <c r="AK80" s="1" t="s">
        <v>354</v>
      </c>
      <c r="AL80" s="1" t="s">
        <v>104</v>
      </c>
      <c r="AM80" s="1" t="s">
        <v>0</v>
      </c>
      <c r="AN80" s="1" t="s">
        <v>105</v>
      </c>
      <c r="AO80" s="1" t="s">
        <v>350</v>
      </c>
      <c r="AP80" s="6" t="s">
        <v>0</v>
      </c>
      <c r="AQ80" s="1" t="s">
        <v>0</v>
      </c>
      <c r="AR80" s="1" t="s">
        <v>0</v>
      </c>
      <c r="AS80" s="3">
        <v>30522</v>
      </c>
      <c r="AT80" s="1" t="s">
        <v>351</v>
      </c>
      <c r="AU80" s="2">
        <v>42873.708333333336</v>
      </c>
      <c r="AV80" s="1" t="s">
        <v>89</v>
      </c>
      <c r="AW80" s="1" t="s">
        <v>0</v>
      </c>
      <c r="AX80" s="3">
        <v>64692</v>
      </c>
      <c r="AY80" s="3">
        <v>1123127</v>
      </c>
    </row>
    <row r="81" spans="2:51" outlineLevel="1" x14ac:dyDescent="0.25">
      <c r="B81" s="1" t="s">
        <v>106</v>
      </c>
      <c r="C81" s="1" t="s">
        <v>107</v>
      </c>
      <c r="D81" s="1" t="s">
        <v>108</v>
      </c>
      <c r="E81" s="1" t="s">
        <v>93</v>
      </c>
      <c r="F81" s="2">
        <v>43221</v>
      </c>
      <c r="G81" s="2">
        <v>44317</v>
      </c>
      <c r="H81" s="3">
        <v>36</v>
      </c>
      <c r="I81" s="1" t="s">
        <v>56</v>
      </c>
      <c r="J81" s="1" t="s">
        <v>57</v>
      </c>
      <c r="K81" s="4">
        <v>4439</v>
      </c>
      <c r="L81" s="5">
        <v>16.245000000000001</v>
      </c>
      <c r="M81" s="6">
        <v>0</v>
      </c>
      <c r="N81" s="1" t="s">
        <v>0</v>
      </c>
      <c r="O81" s="7" t="s">
        <v>0</v>
      </c>
      <c r="P81" s="1" t="s">
        <v>365</v>
      </c>
      <c r="Q81" s="1" t="s">
        <v>58</v>
      </c>
      <c r="R81" s="1" t="s">
        <v>0</v>
      </c>
      <c r="S81" s="1" t="s">
        <v>0</v>
      </c>
      <c r="T81" s="2">
        <v>43091</v>
      </c>
      <c r="U81" s="1" t="s">
        <v>110</v>
      </c>
      <c r="V81" s="1" t="s">
        <v>348</v>
      </c>
      <c r="W81" s="1" t="s">
        <v>61</v>
      </c>
      <c r="X81" s="1" t="s">
        <v>0</v>
      </c>
      <c r="Y81" s="1" t="s">
        <v>61</v>
      </c>
      <c r="Z81" s="1" t="s">
        <v>0</v>
      </c>
      <c r="AA81" s="1" t="s">
        <v>0</v>
      </c>
      <c r="AB81" s="1" t="s">
        <v>0</v>
      </c>
      <c r="AC81" s="5" t="s">
        <v>0</v>
      </c>
      <c r="AD81" s="1" t="b">
        <v>0</v>
      </c>
      <c r="AE81" s="1" t="s">
        <v>74</v>
      </c>
      <c r="AF81" s="2">
        <v>43054</v>
      </c>
      <c r="AG81" s="6" t="s">
        <v>0</v>
      </c>
      <c r="AH81" s="1" t="s">
        <v>75</v>
      </c>
      <c r="AI81" s="7">
        <v>16.245000000000001</v>
      </c>
      <c r="AJ81" s="1" t="s">
        <v>366</v>
      </c>
      <c r="AK81" s="1" t="s">
        <v>367</v>
      </c>
      <c r="AL81" s="1" t="s">
        <v>0</v>
      </c>
      <c r="AM81" s="1" t="s">
        <v>0</v>
      </c>
      <c r="AN81" s="1" t="s">
        <v>105</v>
      </c>
      <c r="AO81" s="1" t="s">
        <v>350</v>
      </c>
      <c r="AP81" s="6" t="s">
        <v>0</v>
      </c>
      <c r="AQ81" s="1" t="s">
        <v>0</v>
      </c>
      <c r="AR81" s="1" t="s">
        <v>0</v>
      </c>
      <c r="AS81" s="3">
        <v>18670</v>
      </c>
      <c r="AT81" s="1" t="s">
        <v>351</v>
      </c>
      <c r="AU81" s="2">
        <v>43028.375</v>
      </c>
      <c r="AV81" s="1" t="s">
        <v>89</v>
      </c>
      <c r="AW81" s="1" t="s">
        <v>0</v>
      </c>
      <c r="AX81" s="3">
        <v>67051</v>
      </c>
      <c r="AY81" s="3">
        <v>1144888</v>
      </c>
    </row>
    <row r="82" spans="2:51" outlineLevel="1" x14ac:dyDescent="0.25">
      <c r="B82" s="1" t="s">
        <v>113</v>
      </c>
      <c r="C82" s="1" t="s">
        <v>114</v>
      </c>
      <c r="D82" s="1" t="s">
        <v>115</v>
      </c>
      <c r="E82" s="1" t="s">
        <v>93</v>
      </c>
      <c r="F82" s="2">
        <v>43231</v>
      </c>
      <c r="G82" s="2">
        <v>44511</v>
      </c>
      <c r="H82" s="3">
        <v>36</v>
      </c>
      <c r="I82" s="1" t="s">
        <v>56</v>
      </c>
      <c r="J82" s="1" t="s">
        <v>57</v>
      </c>
      <c r="K82" s="4">
        <v>13440</v>
      </c>
      <c r="L82" s="5">
        <v>16.245000000000001</v>
      </c>
      <c r="M82" s="6">
        <v>0</v>
      </c>
      <c r="N82" s="1" t="s">
        <v>0</v>
      </c>
      <c r="O82" s="7" t="s">
        <v>0</v>
      </c>
      <c r="P82" s="1" t="s">
        <v>287</v>
      </c>
      <c r="Q82" s="1" t="s">
        <v>58</v>
      </c>
      <c r="R82" s="1" t="s">
        <v>0</v>
      </c>
      <c r="S82" s="1" t="s">
        <v>0</v>
      </c>
      <c r="T82" s="2">
        <v>43231</v>
      </c>
      <c r="U82" s="1" t="s">
        <v>117</v>
      </c>
      <c r="V82" s="1" t="s">
        <v>348</v>
      </c>
      <c r="W82" s="1" t="s">
        <v>61</v>
      </c>
      <c r="X82" s="1" t="s">
        <v>0</v>
      </c>
      <c r="Y82" s="1" t="s">
        <v>61</v>
      </c>
      <c r="Z82" s="1" t="s">
        <v>0</v>
      </c>
      <c r="AA82" s="1" t="s">
        <v>0</v>
      </c>
      <c r="AB82" s="1" t="s">
        <v>0</v>
      </c>
      <c r="AC82" s="5" t="s">
        <v>0</v>
      </c>
      <c r="AD82" s="1" t="b">
        <v>0</v>
      </c>
      <c r="AE82" s="1" t="s">
        <v>74</v>
      </c>
      <c r="AF82" s="2">
        <v>43167</v>
      </c>
      <c r="AG82" s="6" t="s">
        <v>0</v>
      </c>
      <c r="AH82" s="1" t="s">
        <v>118</v>
      </c>
      <c r="AI82" s="7">
        <v>655003.62719999999</v>
      </c>
      <c r="AJ82" s="1" t="s">
        <v>368</v>
      </c>
      <c r="AK82" s="1" t="s">
        <v>369</v>
      </c>
      <c r="AL82" s="1" t="s">
        <v>121</v>
      </c>
      <c r="AM82" s="1" t="s">
        <v>0</v>
      </c>
      <c r="AN82" s="1" t="s">
        <v>370</v>
      </c>
      <c r="AO82" s="1" t="s">
        <v>350</v>
      </c>
      <c r="AP82" s="6" t="s">
        <v>0</v>
      </c>
      <c r="AQ82" s="1" t="s">
        <v>0</v>
      </c>
      <c r="AR82" s="1" t="s">
        <v>0</v>
      </c>
      <c r="AS82" s="3">
        <v>23994</v>
      </c>
      <c r="AT82" s="1" t="s">
        <v>351</v>
      </c>
      <c r="AU82" s="2">
        <v>43137.75</v>
      </c>
      <c r="AV82" s="1" t="s">
        <v>123</v>
      </c>
      <c r="AW82" s="1" t="s">
        <v>0</v>
      </c>
      <c r="AX82" s="3">
        <v>68907</v>
      </c>
      <c r="AY82" s="3">
        <v>1158102</v>
      </c>
    </row>
    <row r="83" spans="2:51" outlineLevel="1" x14ac:dyDescent="0.25">
      <c r="B83" s="1" t="s">
        <v>124</v>
      </c>
      <c r="C83" s="1" t="s">
        <v>125</v>
      </c>
      <c r="D83" s="1" t="s">
        <v>126</v>
      </c>
      <c r="E83" s="1" t="s">
        <v>93</v>
      </c>
      <c r="F83" s="2">
        <v>43488</v>
      </c>
      <c r="G83" s="2">
        <v>44949</v>
      </c>
      <c r="H83" s="3">
        <v>48</v>
      </c>
      <c r="I83" s="1" t="s">
        <v>56</v>
      </c>
      <c r="J83" s="1" t="s">
        <v>57</v>
      </c>
      <c r="K83" s="4">
        <v>1456</v>
      </c>
      <c r="L83" s="5">
        <v>16.245000000000001</v>
      </c>
      <c r="M83" s="6">
        <v>0</v>
      </c>
      <c r="N83" s="1" t="s">
        <v>0</v>
      </c>
      <c r="O83" s="7" t="s">
        <v>0</v>
      </c>
      <c r="P83" s="1" t="s">
        <v>371</v>
      </c>
      <c r="Q83" s="1" t="s">
        <v>58</v>
      </c>
      <c r="R83" s="1" t="s">
        <v>0</v>
      </c>
      <c r="S83" s="1" t="s">
        <v>0</v>
      </c>
      <c r="T83" s="2">
        <v>43488</v>
      </c>
      <c r="U83" s="1" t="s">
        <v>128</v>
      </c>
      <c r="V83" s="1" t="s">
        <v>348</v>
      </c>
      <c r="W83" s="1" t="s">
        <v>61</v>
      </c>
      <c r="X83" s="1" t="s">
        <v>0</v>
      </c>
      <c r="Y83" s="1" t="s">
        <v>61</v>
      </c>
      <c r="Z83" s="1" t="s">
        <v>0</v>
      </c>
      <c r="AA83" s="1" t="s">
        <v>0</v>
      </c>
      <c r="AB83" s="1" t="s">
        <v>0</v>
      </c>
      <c r="AC83" s="5" t="s">
        <v>0</v>
      </c>
      <c r="AD83" s="1" t="b">
        <v>0</v>
      </c>
      <c r="AE83" s="1" t="s">
        <v>74</v>
      </c>
      <c r="AF83" s="2">
        <v>43278</v>
      </c>
      <c r="AG83" s="6" t="s">
        <v>0</v>
      </c>
      <c r="AH83" s="1" t="s">
        <v>75</v>
      </c>
      <c r="AI83" s="7">
        <v>16.3</v>
      </c>
      <c r="AJ83" s="1" t="s">
        <v>372</v>
      </c>
      <c r="AK83" s="1" t="s">
        <v>354</v>
      </c>
      <c r="AL83" s="1" t="s">
        <v>130</v>
      </c>
      <c r="AM83" s="1" t="s">
        <v>0</v>
      </c>
      <c r="AN83" s="1" t="s">
        <v>79</v>
      </c>
      <c r="AO83" s="1" t="s">
        <v>350</v>
      </c>
      <c r="AP83" s="6" t="s">
        <v>0</v>
      </c>
      <c r="AQ83" s="1" t="s">
        <v>0</v>
      </c>
      <c r="AR83" s="1" t="s">
        <v>0</v>
      </c>
      <c r="AS83" s="3">
        <v>27649</v>
      </c>
      <c r="AT83" s="1" t="s">
        <v>351</v>
      </c>
      <c r="AU83" s="2">
        <v>43236.689583333333</v>
      </c>
      <c r="AV83" s="1" t="s">
        <v>123</v>
      </c>
      <c r="AW83" s="1" t="s">
        <v>0</v>
      </c>
      <c r="AX83" s="3">
        <v>70870</v>
      </c>
      <c r="AY83" s="3">
        <v>1171672</v>
      </c>
    </row>
    <row r="84" spans="2:51" outlineLevel="1" x14ac:dyDescent="0.25">
      <c r="B84" s="1" t="s">
        <v>131</v>
      </c>
      <c r="C84" s="1" t="s">
        <v>132</v>
      </c>
      <c r="D84" s="1" t="s">
        <v>133</v>
      </c>
      <c r="E84" s="1" t="s">
        <v>55</v>
      </c>
      <c r="F84" s="2">
        <v>43617</v>
      </c>
      <c r="G84" s="2">
        <v>45108</v>
      </c>
      <c r="H84" s="3">
        <v>49</v>
      </c>
      <c r="I84" s="1" t="s">
        <v>56</v>
      </c>
      <c r="J84" s="1" t="s">
        <v>57</v>
      </c>
      <c r="K84" s="4">
        <v>1000</v>
      </c>
      <c r="L84" s="5">
        <v>16.245000000000001</v>
      </c>
      <c r="M84" s="6">
        <v>0</v>
      </c>
      <c r="N84" s="1" t="s">
        <v>0</v>
      </c>
      <c r="O84" s="7" t="s">
        <v>0</v>
      </c>
      <c r="P84" s="1" t="s">
        <v>134</v>
      </c>
      <c r="Q84" s="1" t="s">
        <v>58</v>
      </c>
      <c r="R84" s="1" t="s">
        <v>0</v>
      </c>
      <c r="S84" s="1" t="s">
        <v>0</v>
      </c>
      <c r="T84" s="2">
        <v>43544</v>
      </c>
      <c r="U84" s="1" t="s">
        <v>135</v>
      </c>
      <c r="V84" s="1" t="s">
        <v>348</v>
      </c>
      <c r="W84" s="1" t="s">
        <v>61</v>
      </c>
      <c r="X84" s="1" t="s">
        <v>0</v>
      </c>
      <c r="Y84" s="1" t="s">
        <v>61</v>
      </c>
      <c r="Z84" s="1" t="s">
        <v>0</v>
      </c>
      <c r="AA84" s="1" t="s">
        <v>0</v>
      </c>
      <c r="AB84" s="1" t="s">
        <v>0</v>
      </c>
      <c r="AC84" s="5" t="s">
        <v>0</v>
      </c>
      <c r="AD84" s="1" t="b">
        <v>0</v>
      </c>
      <c r="AE84" s="1" t="s">
        <v>136</v>
      </c>
      <c r="AF84" s="2">
        <v>43528</v>
      </c>
      <c r="AG84" s="6" t="s">
        <v>0</v>
      </c>
      <c r="AH84" s="1" t="s">
        <v>137</v>
      </c>
      <c r="AI84" s="7">
        <v>9800458.6799999997</v>
      </c>
      <c r="AJ84" s="1" t="s">
        <v>373</v>
      </c>
      <c r="AK84" s="1" t="s">
        <v>0</v>
      </c>
      <c r="AL84" s="1" t="s">
        <v>0</v>
      </c>
      <c r="AM84" s="1" t="s">
        <v>0</v>
      </c>
      <c r="AN84" s="1" t="s">
        <v>0</v>
      </c>
      <c r="AO84" s="1" t="s">
        <v>350</v>
      </c>
      <c r="AP84" s="6" t="s">
        <v>0</v>
      </c>
      <c r="AQ84" s="1" t="s">
        <v>0</v>
      </c>
      <c r="AR84" s="1" t="s">
        <v>0</v>
      </c>
      <c r="AS84" s="3">
        <v>19194</v>
      </c>
      <c r="AT84" s="1" t="s">
        <v>351</v>
      </c>
      <c r="AU84" s="2">
        <v>43510.458333333336</v>
      </c>
      <c r="AV84" s="1" t="s">
        <v>139</v>
      </c>
      <c r="AW84" s="1" t="s">
        <v>0</v>
      </c>
      <c r="AX84" s="3">
        <v>75211</v>
      </c>
      <c r="AY84" s="3">
        <v>1192914</v>
      </c>
    </row>
    <row r="85" spans="2:51" outlineLevel="1" x14ac:dyDescent="0.25">
      <c r="B85" s="1" t="s">
        <v>113</v>
      </c>
      <c r="C85" s="1" t="s">
        <v>114</v>
      </c>
      <c r="D85" s="1" t="s">
        <v>115</v>
      </c>
      <c r="E85" s="1" t="s">
        <v>140</v>
      </c>
      <c r="F85" s="2">
        <v>43648</v>
      </c>
      <c r="G85" s="2">
        <v>44927</v>
      </c>
      <c r="H85" s="3">
        <v>36</v>
      </c>
      <c r="I85" s="1" t="s">
        <v>56</v>
      </c>
      <c r="J85" s="1" t="s">
        <v>57</v>
      </c>
      <c r="K85" s="4">
        <v>5043</v>
      </c>
      <c r="L85" s="5">
        <v>16.245000000000001</v>
      </c>
      <c r="M85" s="6">
        <v>0</v>
      </c>
      <c r="N85" s="1" t="s">
        <v>0</v>
      </c>
      <c r="O85" s="7" t="s">
        <v>0</v>
      </c>
      <c r="P85" s="1" t="s">
        <v>374</v>
      </c>
      <c r="Q85" s="1" t="s">
        <v>58</v>
      </c>
      <c r="R85" s="1" t="s">
        <v>0</v>
      </c>
      <c r="S85" s="1" t="s">
        <v>0</v>
      </c>
      <c r="T85" s="2">
        <v>43620</v>
      </c>
      <c r="U85" s="1" t="s">
        <v>142</v>
      </c>
      <c r="V85" s="1" t="s">
        <v>348</v>
      </c>
      <c r="W85" s="1" t="s">
        <v>61</v>
      </c>
      <c r="X85" s="1" t="s">
        <v>0</v>
      </c>
      <c r="Y85" s="1" t="s">
        <v>61</v>
      </c>
      <c r="Z85" s="1" t="s">
        <v>0</v>
      </c>
      <c r="AA85" s="1" t="s">
        <v>0</v>
      </c>
      <c r="AB85" s="1" t="s">
        <v>0</v>
      </c>
      <c r="AC85" s="5" t="s">
        <v>0</v>
      </c>
      <c r="AD85" s="1" t="b">
        <v>0</v>
      </c>
      <c r="AE85" s="1" t="s">
        <v>74</v>
      </c>
      <c r="AF85" s="2">
        <v>43537</v>
      </c>
      <c r="AG85" s="6" t="s">
        <v>0</v>
      </c>
      <c r="AH85" s="1" t="s">
        <v>75</v>
      </c>
      <c r="AI85" s="7">
        <v>17.100000000000001</v>
      </c>
      <c r="AJ85" s="1" t="s">
        <v>375</v>
      </c>
      <c r="AK85" s="1" t="s">
        <v>376</v>
      </c>
      <c r="AL85" s="1" t="s">
        <v>145</v>
      </c>
      <c r="AM85" s="1" t="s">
        <v>0</v>
      </c>
      <c r="AN85" s="1" t="s">
        <v>0</v>
      </c>
      <c r="AO85" s="1" t="s">
        <v>350</v>
      </c>
      <c r="AP85" s="6" t="s">
        <v>0</v>
      </c>
      <c r="AQ85" s="1" t="s">
        <v>0</v>
      </c>
      <c r="AR85" s="1" t="s">
        <v>0</v>
      </c>
      <c r="AS85" s="3">
        <v>23994</v>
      </c>
      <c r="AT85" s="1" t="s">
        <v>351</v>
      </c>
      <c r="AU85" s="2">
        <v>43455.458333333336</v>
      </c>
      <c r="AV85" s="1" t="s">
        <v>89</v>
      </c>
      <c r="AW85" s="1" t="s">
        <v>0</v>
      </c>
      <c r="AX85" s="3">
        <v>74397</v>
      </c>
      <c r="AY85" s="3">
        <v>1188417</v>
      </c>
    </row>
    <row r="86" spans="2:51" outlineLevel="1" x14ac:dyDescent="0.25">
      <c r="B86" s="1" t="s">
        <v>113</v>
      </c>
      <c r="C86" s="1" t="s">
        <v>114</v>
      </c>
      <c r="D86" s="1" t="s">
        <v>115</v>
      </c>
      <c r="E86" s="1" t="s">
        <v>93</v>
      </c>
      <c r="F86" s="2">
        <v>43663</v>
      </c>
      <c r="G86" s="2">
        <v>44578</v>
      </c>
      <c r="H86" s="3">
        <v>24</v>
      </c>
      <c r="I86" s="1" t="s">
        <v>56</v>
      </c>
      <c r="J86" s="1" t="s">
        <v>57</v>
      </c>
      <c r="K86" s="4">
        <v>17472</v>
      </c>
      <c r="L86" s="5">
        <v>16.245000000000001</v>
      </c>
      <c r="M86" s="6">
        <v>0</v>
      </c>
      <c r="N86" s="1" t="s">
        <v>0</v>
      </c>
      <c r="O86" s="7" t="s">
        <v>0</v>
      </c>
      <c r="P86" s="1" t="s">
        <v>377</v>
      </c>
      <c r="Q86" s="1" t="s">
        <v>58</v>
      </c>
      <c r="R86" s="1" t="s">
        <v>0</v>
      </c>
      <c r="S86" s="1" t="s">
        <v>0</v>
      </c>
      <c r="T86" s="2">
        <v>43663</v>
      </c>
      <c r="U86" s="1" t="s">
        <v>147</v>
      </c>
      <c r="V86" s="1" t="s">
        <v>348</v>
      </c>
      <c r="W86" s="1" t="s">
        <v>61</v>
      </c>
      <c r="X86" s="1" t="s">
        <v>0</v>
      </c>
      <c r="Y86" s="1" t="s">
        <v>61</v>
      </c>
      <c r="Z86" s="1" t="s">
        <v>0</v>
      </c>
      <c r="AA86" s="1" t="s">
        <v>0</v>
      </c>
      <c r="AB86" s="1" t="s">
        <v>0</v>
      </c>
      <c r="AC86" s="5" t="s">
        <v>0</v>
      </c>
      <c r="AD86" s="1" t="b">
        <v>0</v>
      </c>
      <c r="AE86" s="1" t="s">
        <v>74</v>
      </c>
      <c r="AF86" s="2">
        <v>43647</v>
      </c>
      <c r="AG86" s="6" t="s">
        <v>0</v>
      </c>
      <c r="AH86" s="1" t="s">
        <v>118</v>
      </c>
      <c r="AI86" s="7">
        <v>567665.26751999999</v>
      </c>
      <c r="AJ86" s="1" t="s">
        <v>378</v>
      </c>
      <c r="AK86" s="1" t="s">
        <v>379</v>
      </c>
      <c r="AL86" s="1" t="s">
        <v>150</v>
      </c>
      <c r="AM86" s="1" t="s">
        <v>0</v>
      </c>
      <c r="AN86" s="1" t="s">
        <v>380</v>
      </c>
      <c r="AO86" s="1" t="s">
        <v>350</v>
      </c>
      <c r="AP86" s="6" t="s">
        <v>0</v>
      </c>
      <c r="AQ86" s="1" t="s">
        <v>0</v>
      </c>
      <c r="AR86" s="1" t="s">
        <v>0</v>
      </c>
      <c r="AS86" s="3">
        <v>23994</v>
      </c>
      <c r="AT86" s="1" t="s">
        <v>351</v>
      </c>
      <c r="AU86" s="2">
        <v>43630.681250000001</v>
      </c>
      <c r="AV86" s="1" t="s">
        <v>89</v>
      </c>
      <c r="AW86" s="1" t="s">
        <v>0</v>
      </c>
      <c r="AX86" s="3">
        <v>77747</v>
      </c>
      <c r="AY86" s="3">
        <v>1198959</v>
      </c>
    </row>
    <row r="87" spans="2:51" outlineLevel="1" x14ac:dyDescent="0.25">
      <c r="B87" s="1" t="s">
        <v>152</v>
      </c>
      <c r="C87" s="1" t="s">
        <v>153</v>
      </c>
      <c r="D87" s="1" t="s">
        <v>154</v>
      </c>
      <c r="E87" s="1" t="s">
        <v>55</v>
      </c>
      <c r="F87" s="2">
        <v>43740</v>
      </c>
      <c r="G87" s="2">
        <v>44835</v>
      </c>
      <c r="H87" s="3">
        <v>36</v>
      </c>
      <c r="I87" s="1" t="s">
        <v>56</v>
      </c>
      <c r="J87" s="1" t="s">
        <v>57</v>
      </c>
      <c r="K87" s="4">
        <v>4972</v>
      </c>
      <c r="L87" s="5">
        <v>16.245000000000001</v>
      </c>
      <c r="M87" s="6">
        <v>0</v>
      </c>
      <c r="N87" s="1" t="s">
        <v>0</v>
      </c>
      <c r="O87" s="7" t="s">
        <v>0</v>
      </c>
      <c r="P87" s="1" t="s">
        <v>381</v>
      </c>
      <c r="Q87" s="1" t="s">
        <v>58</v>
      </c>
      <c r="R87" s="1" t="s">
        <v>0</v>
      </c>
      <c r="S87" s="1" t="s">
        <v>0</v>
      </c>
      <c r="T87" s="2">
        <v>43740</v>
      </c>
      <c r="U87" s="1" t="s">
        <v>156</v>
      </c>
      <c r="V87" s="1" t="s">
        <v>348</v>
      </c>
      <c r="W87" s="1" t="s">
        <v>61</v>
      </c>
      <c r="X87" s="1" t="s">
        <v>0</v>
      </c>
      <c r="Y87" s="1" t="s">
        <v>61</v>
      </c>
      <c r="Z87" s="1" t="s">
        <v>0</v>
      </c>
      <c r="AA87" s="1" t="s">
        <v>0</v>
      </c>
      <c r="AB87" s="1" t="s">
        <v>0</v>
      </c>
      <c r="AC87" s="5" t="s">
        <v>0</v>
      </c>
      <c r="AD87" s="1" t="b">
        <v>0</v>
      </c>
      <c r="AE87" s="1" t="s">
        <v>74</v>
      </c>
      <c r="AF87" s="2">
        <v>43671</v>
      </c>
      <c r="AG87" s="6" t="s">
        <v>0</v>
      </c>
      <c r="AH87" s="1" t="s">
        <v>75</v>
      </c>
      <c r="AI87" s="7">
        <v>16.25</v>
      </c>
      <c r="AJ87" s="1" t="s">
        <v>382</v>
      </c>
      <c r="AK87" s="1" t="s">
        <v>0</v>
      </c>
      <c r="AL87" s="1" t="s">
        <v>0</v>
      </c>
      <c r="AM87" s="1" t="s">
        <v>0</v>
      </c>
      <c r="AN87" s="1" t="s">
        <v>158</v>
      </c>
      <c r="AO87" s="1" t="s">
        <v>350</v>
      </c>
      <c r="AP87" s="6" t="s">
        <v>0</v>
      </c>
      <c r="AQ87" s="1" t="s">
        <v>0</v>
      </c>
      <c r="AR87" s="1" t="s">
        <v>0</v>
      </c>
      <c r="AS87" s="3">
        <v>18378</v>
      </c>
      <c r="AT87" s="1" t="s">
        <v>351</v>
      </c>
      <c r="AU87" s="2">
        <v>43672.397916666669</v>
      </c>
      <c r="AV87" s="1" t="s">
        <v>159</v>
      </c>
      <c r="AW87" s="1" t="s">
        <v>0</v>
      </c>
      <c r="AX87" s="3">
        <v>80034</v>
      </c>
      <c r="AY87" s="3">
        <v>1209744</v>
      </c>
    </row>
    <row r="88" spans="2:51" outlineLevel="1" x14ac:dyDescent="0.25">
      <c r="B88" s="1" t="s">
        <v>160</v>
      </c>
      <c r="C88" s="1" t="s">
        <v>161</v>
      </c>
      <c r="D88" s="1" t="s">
        <v>162</v>
      </c>
      <c r="E88" s="1" t="s">
        <v>55</v>
      </c>
      <c r="F88" s="2">
        <v>43769</v>
      </c>
      <c r="G88" s="2">
        <v>44926</v>
      </c>
      <c r="H88" s="3">
        <v>36</v>
      </c>
      <c r="I88" s="1" t="s">
        <v>56</v>
      </c>
      <c r="J88" s="1" t="s">
        <v>57</v>
      </c>
      <c r="K88" s="4">
        <v>8128</v>
      </c>
      <c r="L88" s="5">
        <v>16.245000000000001</v>
      </c>
      <c r="M88" s="6">
        <v>0</v>
      </c>
      <c r="N88" s="1" t="s">
        <v>0</v>
      </c>
      <c r="O88" s="7" t="s">
        <v>0</v>
      </c>
      <c r="P88" s="1" t="s">
        <v>383</v>
      </c>
      <c r="Q88" s="1" t="s">
        <v>58</v>
      </c>
      <c r="R88" s="1" t="s">
        <v>0</v>
      </c>
      <c r="S88" s="1" t="s">
        <v>0</v>
      </c>
      <c r="T88" s="2">
        <v>43724</v>
      </c>
      <c r="U88" s="1" t="s">
        <v>164</v>
      </c>
      <c r="V88" s="1" t="s">
        <v>348</v>
      </c>
      <c r="W88" s="1" t="s">
        <v>61</v>
      </c>
      <c r="X88" s="1" t="s">
        <v>0</v>
      </c>
      <c r="Y88" s="1" t="s">
        <v>61</v>
      </c>
      <c r="Z88" s="1" t="s">
        <v>0</v>
      </c>
      <c r="AA88" s="1" t="s">
        <v>0</v>
      </c>
      <c r="AB88" s="1" t="s">
        <v>0</v>
      </c>
      <c r="AC88" s="5" t="s">
        <v>0</v>
      </c>
      <c r="AD88" s="1" t="b">
        <v>0</v>
      </c>
      <c r="AE88" s="1" t="s">
        <v>74</v>
      </c>
      <c r="AF88" s="2">
        <v>43682</v>
      </c>
      <c r="AG88" s="6" t="s">
        <v>0</v>
      </c>
      <c r="AH88" s="1" t="s">
        <v>0</v>
      </c>
      <c r="AI88" s="7" t="s">
        <v>0</v>
      </c>
      <c r="AJ88" s="1" t="s">
        <v>384</v>
      </c>
      <c r="AK88" s="1" t="s">
        <v>385</v>
      </c>
      <c r="AL88" s="1" t="s">
        <v>0</v>
      </c>
      <c r="AM88" s="1" t="s">
        <v>0</v>
      </c>
      <c r="AN88" s="1" t="s">
        <v>386</v>
      </c>
      <c r="AO88" s="1" t="s">
        <v>350</v>
      </c>
      <c r="AP88" s="6" t="s">
        <v>0</v>
      </c>
      <c r="AQ88" s="1" t="s">
        <v>0</v>
      </c>
      <c r="AR88" s="1" t="s">
        <v>0</v>
      </c>
      <c r="AS88" s="3">
        <v>18088</v>
      </c>
      <c r="AT88" s="1" t="s">
        <v>351</v>
      </c>
      <c r="AU88" s="2">
        <v>43655.759027777778</v>
      </c>
      <c r="AV88" s="1" t="s">
        <v>168</v>
      </c>
      <c r="AW88" s="1" t="s">
        <v>0</v>
      </c>
      <c r="AX88" s="3">
        <v>78289</v>
      </c>
      <c r="AY88" s="3">
        <v>1202420</v>
      </c>
    </row>
    <row r="89" spans="2:51" outlineLevel="1" x14ac:dyDescent="0.25">
      <c r="B89" s="1" t="s">
        <v>169</v>
      </c>
      <c r="C89" s="1" t="s">
        <v>170</v>
      </c>
      <c r="D89" s="1" t="s">
        <v>171</v>
      </c>
      <c r="E89" s="1" t="s">
        <v>93</v>
      </c>
      <c r="F89" s="2">
        <v>43804</v>
      </c>
      <c r="G89" s="2">
        <v>44534</v>
      </c>
      <c r="H89" s="3">
        <v>24</v>
      </c>
      <c r="I89" s="1" t="s">
        <v>56</v>
      </c>
      <c r="J89" s="1" t="s">
        <v>57</v>
      </c>
      <c r="K89" s="4">
        <v>1120</v>
      </c>
      <c r="L89" s="5">
        <v>16.245000000000001</v>
      </c>
      <c r="M89" s="6">
        <v>0</v>
      </c>
      <c r="N89" s="1" t="s">
        <v>0</v>
      </c>
      <c r="O89" s="7" t="s">
        <v>0</v>
      </c>
      <c r="P89" s="1" t="s">
        <v>387</v>
      </c>
      <c r="Q89" s="1" t="s">
        <v>58</v>
      </c>
      <c r="R89" s="1" t="s">
        <v>0</v>
      </c>
      <c r="S89" s="1" t="s">
        <v>0</v>
      </c>
      <c r="T89" s="2">
        <v>43804</v>
      </c>
      <c r="U89" s="1" t="s">
        <v>173</v>
      </c>
      <c r="V89" s="1" t="s">
        <v>348</v>
      </c>
      <c r="W89" s="1" t="s">
        <v>61</v>
      </c>
      <c r="X89" s="1" t="s">
        <v>0</v>
      </c>
      <c r="Y89" s="1" t="s">
        <v>61</v>
      </c>
      <c r="Z89" s="1" t="s">
        <v>0</v>
      </c>
      <c r="AA89" s="1" t="s">
        <v>0</v>
      </c>
      <c r="AB89" s="1" t="s">
        <v>0</v>
      </c>
      <c r="AC89" s="5" t="s">
        <v>0</v>
      </c>
      <c r="AD89" s="1" t="b">
        <v>0</v>
      </c>
      <c r="AE89" s="1" t="s">
        <v>74</v>
      </c>
      <c r="AF89" s="2">
        <v>43455</v>
      </c>
      <c r="AG89" s="6" t="s">
        <v>0</v>
      </c>
      <c r="AH89" s="1" t="s">
        <v>75</v>
      </c>
      <c r="AI89" s="7">
        <v>16.245000000000001</v>
      </c>
      <c r="AJ89" s="1" t="s">
        <v>388</v>
      </c>
      <c r="AK89" s="1" t="s">
        <v>354</v>
      </c>
      <c r="AL89" s="1" t="s">
        <v>175</v>
      </c>
      <c r="AM89" s="1" t="s">
        <v>0</v>
      </c>
      <c r="AN89" s="1" t="s">
        <v>0</v>
      </c>
      <c r="AO89" s="1" t="s">
        <v>350</v>
      </c>
      <c r="AP89" s="6" t="s">
        <v>0</v>
      </c>
      <c r="AQ89" s="1" t="s">
        <v>0</v>
      </c>
      <c r="AR89" s="1" t="s">
        <v>0</v>
      </c>
      <c r="AS89" s="3">
        <v>24011</v>
      </c>
      <c r="AT89" s="1" t="s">
        <v>351</v>
      </c>
      <c r="AU89" s="2">
        <v>43423.431944444441</v>
      </c>
      <c r="AV89" s="1" t="s">
        <v>159</v>
      </c>
      <c r="AW89" s="1" t="s">
        <v>0</v>
      </c>
      <c r="AX89" s="3">
        <v>73867</v>
      </c>
      <c r="AY89" s="3">
        <v>1185065</v>
      </c>
    </row>
    <row r="90" spans="2:51" outlineLevel="1" x14ac:dyDescent="0.25">
      <c r="B90" s="1" t="s">
        <v>176</v>
      </c>
      <c r="C90" s="1" t="s">
        <v>177</v>
      </c>
      <c r="D90" s="1" t="s">
        <v>178</v>
      </c>
      <c r="E90" s="1" t="s">
        <v>93</v>
      </c>
      <c r="F90" s="2">
        <v>43950</v>
      </c>
      <c r="G90" s="2">
        <v>44834</v>
      </c>
      <c r="H90" s="3">
        <v>24</v>
      </c>
      <c r="I90" s="1" t="s">
        <v>56</v>
      </c>
      <c r="J90" s="1" t="s">
        <v>57</v>
      </c>
      <c r="K90" s="4">
        <v>6046</v>
      </c>
      <c r="L90" s="5">
        <v>16.245000000000001</v>
      </c>
      <c r="M90" s="6">
        <v>0</v>
      </c>
      <c r="N90" s="1" t="s">
        <v>0</v>
      </c>
      <c r="O90" s="7" t="s">
        <v>0</v>
      </c>
      <c r="P90" s="1" t="s">
        <v>389</v>
      </c>
      <c r="Q90" s="1" t="s">
        <v>58</v>
      </c>
      <c r="R90" s="1" t="s">
        <v>0</v>
      </c>
      <c r="S90" s="1" t="s">
        <v>0</v>
      </c>
      <c r="T90" s="2">
        <v>43950</v>
      </c>
      <c r="U90" s="1" t="s">
        <v>180</v>
      </c>
      <c r="V90" s="1" t="s">
        <v>348</v>
      </c>
      <c r="W90" s="1" t="s">
        <v>61</v>
      </c>
      <c r="X90" s="1" t="s">
        <v>0</v>
      </c>
      <c r="Y90" s="1" t="s">
        <v>61</v>
      </c>
      <c r="Z90" s="1" t="s">
        <v>0</v>
      </c>
      <c r="AA90" s="1" t="s">
        <v>0</v>
      </c>
      <c r="AB90" s="1" t="s">
        <v>0</v>
      </c>
      <c r="AC90" s="5" t="s">
        <v>0</v>
      </c>
      <c r="AD90" s="1" t="b">
        <v>0</v>
      </c>
      <c r="AE90" s="1" t="s">
        <v>181</v>
      </c>
      <c r="AF90" s="2">
        <v>43931</v>
      </c>
      <c r="AG90" s="6" t="s">
        <v>0</v>
      </c>
      <c r="AH90" s="1" t="s">
        <v>75</v>
      </c>
      <c r="AI90" s="7">
        <v>16.245000000000001</v>
      </c>
      <c r="AJ90" s="1" t="s">
        <v>390</v>
      </c>
      <c r="AK90" s="1" t="s">
        <v>391</v>
      </c>
      <c r="AL90" s="1" t="s">
        <v>0</v>
      </c>
      <c r="AM90" s="1" t="s">
        <v>0</v>
      </c>
      <c r="AN90" s="1" t="s">
        <v>0</v>
      </c>
      <c r="AO90" s="1" t="s">
        <v>350</v>
      </c>
      <c r="AP90" s="6" t="s">
        <v>0</v>
      </c>
      <c r="AQ90" s="1" t="s">
        <v>0</v>
      </c>
      <c r="AR90" s="1" t="s">
        <v>0</v>
      </c>
      <c r="AS90" s="3">
        <v>18582</v>
      </c>
      <c r="AT90" s="1" t="s">
        <v>351</v>
      </c>
      <c r="AU90" s="2">
        <v>43889.718055555553</v>
      </c>
      <c r="AV90" s="1" t="s">
        <v>139</v>
      </c>
      <c r="AW90" s="1" t="s">
        <v>0</v>
      </c>
      <c r="AX90" s="3">
        <v>82514</v>
      </c>
      <c r="AY90" s="3">
        <v>1226277</v>
      </c>
    </row>
    <row r="91" spans="2:51" outlineLevel="1" x14ac:dyDescent="0.25">
      <c r="B91" s="1" t="s">
        <v>184</v>
      </c>
      <c r="C91" s="1" t="s">
        <v>185</v>
      </c>
      <c r="D91" s="1" t="s">
        <v>186</v>
      </c>
      <c r="E91" s="1" t="s">
        <v>93</v>
      </c>
      <c r="F91" s="2">
        <v>43978</v>
      </c>
      <c r="G91" s="2">
        <v>45438</v>
      </c>
      <c r="H91" s="3">
        <v>36</v>
      </c>
      <c r="I91" s="1" t="s">
        <v>56</v>
      </c>
      <c r="J91" s="1" t="s">
        <v>57</v>
      </c>
      <c r="K91" s="4">
        <v>9132</v>
      </c>
      <c r="L91" s="5">
        <v>7.5053599999999996</v>
      </c>
      <c r="M91" s="6">
        <v>53.798999999999999</v>
      </c>
      <c r="N91" s="1" t="s">
        <v>0</v>
      </c>
      <c r="O91" s="7" t="s">
        <v>0</v>
      </c>
      <c r="P91" s="1" t="s">
        <v>392</v>
      </c>
      <c r="Q91" s="1" t="s">
        <v>58</v>
      </c>
      <c r="R91" s="1" t="s">
        <v>0</v>
      </c>
      <c r="S91" s="1" t="s">
        <v>0</v>
      </c>
      <c r="T91" s="2">
        <v>43978</v>
      </c>
      <c r="U91" s="1" t="s">
        <v>188</v>
      </c>
      <c r="V91" s="1" t="s">
        <v>348</v>
      </c>
      <c r="W91" s="1" t="s">
        <v>61</v>
      </c>
      <c r="X91" s="1" t="s">
        <v>0</v>
      </c>
      <c r="Y91" s="1" t="s">
        <v>61</v>
      </c>
      <c r="Z91" s="1" t="s">
        <v>0</v>
      </c>
      <c r="AA91" s="1" t="s">
        <v>0</v>
      </c>
      <c r="AB91" s="1" t="s">
        <v>0</v>
      </c>
      <c r="AC91" s="5" t="s">
        <v>0</v>
      </c>
      <c r="AD91" s="1" t="b">
        <v>0</v>
      </c>
      <c r="AE91" s="1" t="s">
        <v>189</v>
      </c>
      <c r="AF91" s="2">
        <v>43908</v>
      </c>
      <c r="AG91" s="6" t="s">
        <v>0</v>
      </c>
      <c r="AH91" s="1" t="s">
        <v>75</v>
      </c>
      <c r="AI91" s="7">
        <v>16.245000000000001</v>
      </c>
      <c r="AJ91" s="1" t="s">
        <v>393</v>
      </c>
      <c r="AK91" s="1" t="s">
        <v>354</v>
      </c>
      <c r="AL91" s="1" t="s">
        <v>0</v>
      </c>
      <c r="AM91" s="1" t="s">
        <v>191</v>
      </c>
      <c r="AN91" s="1" t="s">
        <v>0</v>
      </c>
      <c r="AO91" s="1" t="s">
        <v>350</v>
      </c>
      <c r="AP91" s="6" t="s">
        <v>0</v>
      </c>
      <c r="AQ91" s="1" t="s">
        <v>0</v>
      </c>
      <c r="AR91" s="1" t="s">
        <v>0</v>
      </c>
      <c r="AS91" s="3">
        <v>27989</v>
      </c>
      <c r="AT91" s="1" t="s">
        <v>351</v>
      </c>
      <c r="AU91" s="2">
        <v>43852.416666666664</v>
      </c>
      <c r="AV91" s="1" t="s">
        <v>139</v>
      </c>
      <c r="AW91" s="1" t="s">
        <v>0</v>
      </c>
      <c r="AX91" s="3">
        <v>81522</v>
      </c>
      <c r="AY91" s="3">
        <v>1217296</v>
      </c>
    </row>
    <row r="92" spans="2:51" outlineLevel="1" x14ac:dyDescent="0.25">
      <c r="B92" s="1" t="s">
        <v>192</v>
      </c>
      <c r="C92" s="1" t="s">
        <v>99</v>
      </c>
      <c r="D92" s="1" t="s">
        <v>100</v>
      </c>
      <c r="E92" s="1" t="s">
        <v>93</v>
      </c>
      <c r="F92" s="2">
        <v>44007</v>
      </c>
      <c r="G92" s="2">
        <v>44401</v>
      </c>
      <c r="H92" s="3">
        <v>7</v>
      </c>
      <c r="I92" s="1" t="s">
        <v>56</v>
      </c>
      <c r="J92" s="1" t="s">
        <v>57</v>
      </c>
      <c r="K92" s="4" t="s">
        <v>0</v>
      </c>
      <c r="L92" s="5">
        <v>0.88929000000000002</v>
      </c>
      <c r="M92" s="6">
        <v>88.151300000000006</v>
      </c>
      <c r="N92" s="1" t="s">
        <v>0</v>
      </c>
      <c r="O92" s="7" t="s">
        <v>0</v>
      </c>
      <c r="P92" s="1" t="s">
        <v>363</v>
      </c>
      <c r="Q92" s="1" t="s">
        <v>193</v>
      </c>
      <c r="R92" s="1" t="s">
        <v>0</v>
      </c>
      <c r="S92" s="1" t="s">
        <v>0</v>
      </c>
      <c r="T92" s="2">
        <v>44007</v>
      </c>
      <c r="U92" s="1" t="s">
        <v>194</v>
      </c>
      <c r="V92" s="1" t="s">
        <v>394</v>
      </c>
      <c r="W92" s="1" t="s">
        <v>196</v>
      </c>
      <c r="X92" s="1" t="s">
        <v>0</v>
      </c>
      <c r="Y92" s="1" t="s">
        <v>196</v>
      </c>
      <c r="Z92" s="1" t="s">
        <v>197</v>
      </c>
      <c r="AA92" s="1" t="s">
        <v>0</v>
      </c>
      <c r="AB92" s="1" t="s">
        <v>395</v>
      </c>
      <c r="AC92" s="5">
        <v>3.2</v>
      </c>
      <c r="AD92" s="1" t="b">
        <v>0</v>
      </c>
      <c r="AE92" s="1" t="s">
        <v>74</v>
      </c>
      <c r="AF92" s="2">
        <v>43999</v>
      </c>
      <c r="AG92" s="6" t="s">
        <v>0</v>
      </c>
      <c r="AH92" s="1" t="s">
        <v>75</v>
      </c>
      <c r="AI92" s="7">
        <v>7.5053599999999996</v>
      </c>
      <c r="AJ92" s="1" t="s">
        <v>396</v>
      </c>
      <c r="AK92" s="1" t="s">
        <v>0</v>
      </c>
      <c r="AL92" s="1" t="s">
        <v>200</v>
      </c>
      <c r="AM92" s="1" t="s">
        <v>0</v>
      </c>
      <c r="AN92" s="1" t="s">
        <v>0</v>
      </c>
      <c r="AO92" s="1" t="s">
        <v>397</v>
      </c>
      <c r="AP92" s="6" t="s">
        <v>0</v>
      </c>
      <c r="AQ92" s="1" t="s">
        <v>0</v>
      </c>
      <c r="AR92" s="1" t="s">
        <v>0</v>
      </c>
      <c r="AS92" s="3">
        <v>32320</v>
      </c>
      <c r="AT92" s="1" t="s">
        <v>351</v>
      </c>
      <c r="AU92" s="2">
        <v>43979.46597222222</v>
      </c>
      <c r="AV92" s="1" t="s">
        <v>139</v>
      </c>
      <c r="AW92" s="1" t="s">
        <v>0</v>
      </c>
      <c r="AX92" s="3">
        <v>84724</v>
      </c>
      <c r="AY92" s="3">
        <v>1233845</v>
      </c>
    </row>
    <row r="93" spans="2:51" outlineLevel="1" x14ac:dyDescent="0.25">
      <c r="B93" s="1" t="s">
        <v>192</v>
      </c>
      <c r="C93" s="1" t="s">
        <v>99</v>
      </c>
      <c r="D93" s="1" t="s">
        <v>100</v>
      </c>
      <c r="E93" s="1" t="s">
        <v>93</v>
      </c>
      <c r="F93" s="2">
        <v>44007</v>
      </c>
      <c r="G93" s="2">
        <v>44401</v>
      </c>
      <c r="H93" s="3">
        <v>7</v>
      </c>
      <c r="I93" s="1" t="s">
        <v>56</v>
      </c>
      <c r="J93" s="1" t="s">
        <v>57</v>
      </c>
      <c r="K93" s="4" t="s">
        <v>0</v>
      </c>
      <c r="L93" s="5">
        <v>0.88929000000000002</v>
      </c>
      <c r="M93" s="6">
        <v>88.151300000000006</v>
      </c>
      <c r="N93" s="1" t="s">
        <v>0</v>
      </c>
      <c r="O93" s="7" t="s">
        <v>0</v>
      </c>
      <c r="P93" s="1" t="s">
        <v>363</v>
      </c>
      <c r="Q93" s="1" t="s">
        <v>193</v>
      </c>
      <c r="R93" s="1" t="s">
        <v>0</v>
      </c>
      <c r="S93" s="1" t="s">
        <v>0</v>
      </c>
      <c r="T93" s="2">
        <v>44007</v>
      </c>
      <c r="U93" s="1" t="s">
        <v>194</v>
      </c>
      <c r="V93" s="1" t="s">
        <v>394</v>
      </c>
      <c r="W93" s="1" t="s">
        <v>196</v>
      </c>
      <c r="X93" s="1" t="s">
        <v>0</v>
      </c>
      <c r="Y93" s="1" t="s">
        <v>196</v>
      </c>
      <c r="Z93" s="1" t="s">
        <v>202</v>
      </c>
      <c r="AA93" s="1" t="s">
        <v>0</v>
      </c>
      <c r="AB93" s="1" t="s">
        <v>398</v>
      </c>
      <c r="AC93" s="5">
        <v>3.2271399999999999</v>
      </c>
      <c r="AD93" s="1" t="b">
        <v>0</v>
      </c>
      <c r="AE93" s="1" t="s">
        <v>74</v>
      </c>
      <c r="AF93" s="2">
        <v>43999</v>
      </c>
      <c r="AG93" s="6" t="s">
        <v>0</v>
      </c>
      <c r="AH93" s="1" t="s">
        <v>75</v>
      </c>
      <c r="AI93" s="7">
        <v>7.5053599999999996</v>
      </c>
      <c r="AJ93" s="1" t="s">
        <v>396</v>
      </c>
      <c r="AK93" s="1" t="s">
        <v>0</v>
      </c>
      <c r="AL93" s="1" t="s">
        <v>200</v>
      </c>
      <c r="AM93" s="1" t="s">
        <v>0</v>
      </c>
      <c r="AN93" s="1" t="s">
        <v>0</v>
      </c>
      <c r="AO93" s="1" t="s">
        <v>397</v>
      </c>
      <c r="AP93" s="6" t="s">
        <v>0</v>
      </c>
      <c r="AQ93" s="1" t="s">
        <v>0</v>
      </c>
      <c r="AR93" s="1" t="s">
        <v>0</v>
      </c>
      <c r="AS93" s="3">
        <v>32320</v>
      </c>
      <c r="AT93" s="1" t="s">
        <v>351</v>
      </c>
      <c r="AU93" s="2">
        <v>43979.46597222222</v>
      </c>
      <c r="AV93" s="1" t="s">
        <v>139</v>
      </c>
      <c r="AW93" s="1" t="s">
        <v>0</v>
      </c>
      <c r="AX93" s="3">
        <v>84724</v>
      </c>
      <c r="AY93" s="3">
        <v>1233845</v>
      </c>
    </row>
    <row r="94" spans="2:51" outlineLevel="1" x14ac:dyDescent="0.25">
      <c r="B94" s="1" t="s">
        <v>192</v>
      </c>
      <c r="C94" s="1" t="s">
        <v>99</v>
      </c>
      <c r="D94" s="1" t="s">
        <v>100</v>
      </c>
      <c r="E94" s="1" t="s">
        <v>93</v>
      </c>
      <c r="F94" s="2">
        <v>44007</v>
      </c>
      <c r="G94" s="2">
        <v>44401</v>
      </c>
      <c r="H94" s="3">
        <v>7</v>
      </c>
      <c r="I94" s="1" t="s">
        <v>56</v>
      </c>
      <c r="J94" s="1" t="s">
        <v>57</v>
      </c>
      <c r="K94" s="4">
        <v>4752</v>
      </c>
      <c r="L94" s="5">
        <v>0.88929000000000002</v>
      </c>
      <c r="M94" s="6">
        <v>88.151300000000006</v>
      </c>
      <c r="N94" s="1" t="s">
        <v>0</v>
      </c>
      <c r="O94" s="7" t="s">
        <v>0</v>
      </c>
      <c r="P94" s="1" t="s">
        <v>363</v>
      </c>
      <c r="Q94" s="1" t="s">
        <v>193</v>
      </c>
      <c r="R94" s="1" t="s">
        <v>0</v>
      </c>
      <c r="S94" s="1" t="s">
        <v>0</v>
      </c>
      <c r="T94" s="2">
        <v>44007</v>
      </c>
      <c r="U94" s="1" t="s">
        <v>194</v>
      </c>
      <c r="V94" s="1" t="s">
        <v>394</v>
      </c>
      <c r="W94" s="1" t="s">
        <v>196</v>
      </c>
      <c r="X94" s="1" t="s">
        <v>0</v>
      </c>
      <c r="Y94" s="1" t="s">
        <v>196</v>
      </c>
      <c r="Z94" s="1" t="s">
        <v>61</v>
      </c>
      <c r="AA94" s="1" t="s">
        <v>0</v>
      </c>
      <c r="AB94" s="1" t="s">
        <v>348</v>
      </c>
      <c r="AC94" s="5">
        <v>7.5053599999999996</v>
      </c>
      <c r="AD94" s="1" t="b">
        <v>0</v>
      </c>
      <c r="AE94" s="1" t="s">
        <v>74</v>
      </c>
      <c r="AF94" s="2">
        <v>43999</v>
      </c>
      <c r="AG94" s="6" t="s">
        <v>0</v>
      </c>
      <c r="AH94" s="1" t="s">
        <v>75</v>
      </c>
      <c r="AI94" s="7">
        <v>7.5053599999999996</v>
      </c>
      <c r="AJ94" s="1" t="s">
        <v>396</v>
      </c>
      <c r="AK94" s="1" t="s">
        <v>0</v>
      </c>
      <c r="AL94" s="1" t="s">
        <v>200</v>
      </c>
      <c r="AM94" s="1" t="s">
        <v>0</v>
      </c>
      <c r="AN94" s="1" t="s">
        <v>0</v>
      </c>
      <c r="AO94" s="1" t="s">
        <v>397</v>
      </c>
      <c r="AP94" s="6" t="s">
        <v>0</v>
      </c>
      <c r="AQ94" s="1" t="s">
        <v>0</v>
      </c>
      <c r="AR94" s="1" t="s">
        <v>0</v>
      </c>
      <c r="AS94" s="3">
        <v>32320</v>
      </c>
      <c r="AT94" s="1" t="s">
        <v>351</v>
      </c>
      <c r="AU94" s="2">
        <v>43979.46597222222</v>
      </c>
      <c r="AV94" s="1" t="s">
        <v>139</v>
      </c>
      <c r="AW94" s="1" t="s">
        <v>0</v>
      </c>
      <c r="AX94" s="3">
        <v>84724</v>
      </c>
      <c r="AY94" s="3">
        <v>1233845</v>
      </c>
    </row>
    <row r="95" spans="2:51" outlineLevel="1" x14ac:dyDescent="0.25">
      <c r="B95" s="1" t="s">
        <v>90</v>
      </c>
      <c r="C95" s="1" t="s">
        <v>91</v>
      </c>
      <c r="D95" s="1" t="s">
        <v>92</v>
      </c>
      <c r="E95" s="1" t="s">
        <v>93</v>
      </c>
      <c r="F95" s="2">
        <v>44019</v>
      </c>
      <c r="G95" s="2">
        <v>45480</v>
      </c>
      <c r="H95" s="3">
        <v>48</v>
      </c>
      <c r="I95" s="1" t="s">
        <v>56</v>
      </c>
      <c r="J95" s="1" t="s">
        <v>57</v>
      </c>
      <c r="K95" s="4">
        <v>15876</v>
      </c>
      <c r="L95" s="5">
        <v>1.0189999999999999</v>
      </c>
      <c r="M95" s="6">
        <v>86.423000000000002</v>
      </c>
      <c r="N95" s="1" t="s">
        <v>0</v>
      </c>
      <c r="O95" s="7" t="s">
        <v>0</v>
      </c>
      <c r="P95" s="1" t="s">
        <v>399</v>
      </c>
      <c r="Q95" s="1" t="s">
        <v>205</v>
      </c>
      <c r="R95" s="1" t="s">
        <v>0</v>
      </c>
      <c r="S95" s="1" t="s">
        <v>0</v>
      </c>
      <c r="T95" s="2">
        <v>44019</v>
      </c>
      <c r="U95" s="1" t="s">
        <v>206</v>
      </c>
      <c r="V95" s="1" t="s">
        <v>394</v>
      </c>
      <c r="W95" s="1" t="s">
        <v>196</v>
      </c>
      <c r="X95" s="1" t="s">
        <v>0</v>
      </c>
      <c r="Y95" s="1" t="s">
        <v>196</v>
      </c>
      <c r="Z95" s="1" t="s">
        <v>0</v>
      </c>
      <c r="AA95" s="1" t="s">
        <v>0</v>
      </c>
      <c r="AB95" s="1" t="s">
        <v>0</v>
      </c>
      <c r="AC95" s="5" t="s">
        <v>0</v>
      </c>
      <c r="AD95" s="1" t="b">
        <v>0</v>
      </c>
      <c r="AE95" s="1" t="s">
        <v>74</v>
      </c>
      <c r="AF95" s="2">
        <v>43992</v>
      </c>
      <c r="AG95" s="6" t="s">
        <v>0</v>
      </c>
      <c r="AH95" s="1" t="s">
        <v>75</v>
      </c>
      <c r="AI95" s="7">
        <v>7.5053700000000001</v>
      </c>
      <c r="AJ95" s="1" t="s">
        <v>400</v>
      </c>
      <c r="AK95" s="1" t="s">
        <v>401</v>
      </c>
      <c r="AL95" s="1" t="s">
        <v>0</v>
      </c>
      <c r="AM95" s="1" t="s">
        <v>0</v>
      </c>
      <c r="AN95" s="1" t="s">
        <v>209</v>
      </c>
      <c r="AO95" s="1" t="s">
        <v>397</v>
      </c>
      <c r="AP95" s="6" t="s">
        <v>0</v>
      </c>
      <c r="AQ95" s="1" t="s">
        <v>0</v>
      </c>
      <c r="AR95" s="1" t="s">
        <v>0</v>
      </c>
      <c r="AS95" s="3">
        <v>18069</v>
      </c>
      <c r="AT95" s="1" t="s">
        <v>351</v>
      </c>
      <c r="AU95" s="2">
        <v>43972.5</v>
      </c>
      <c r="AV95" s="1" t="s">
        <v>123</v>
      </c>
      <c r="AW95" s="1" t="s">
        <v>0</v>
      </c>
      <c r="AX95" s="3">
        <v>84548</v>
      </c>
      <c r="AY95" s="3">
        <v>1233476</v>
      </c>
    </row>
    <row r="96" spans="2:51" outlineLevel="1" x14ac:dyDescent="0.25">
      <c r="B96" s="1" t="s">
        <v>210</v>
      </c>
      <c r="C96" s="1" t="s">
        <v>69</v>
      </c>
      <c r="D96" s="1" t="s">
        <v>70</v>
      </c>
      <c r="E96" s="1" t="s">
        <v>93</v>
      </c>
      <c r="F96" s="2">
        <v>44021</v>
      </c>
      <c r="G96" s="2">
        <v>44295</v>
      </c>
      <c r="H96" s="3">
        <v>9</v>
      </c>
      <c r="I96" s="1" t="s">
        <v>56</v>
      </c>
      <c r="J96" s="1" t="s">
        <v>57</v>
      </c>
      <c r="K96" s="4">
        <v>10901</v>
      </c>
      <c r="L96" s="5">
        <v>0.57986000000000004</v>
      </c>
      <c r="M96" s="6">
        <v>38.847200000000001</v>
      </c>
      <c r="N96" s="1" t="s">
        <v>0</v>
      </c>
      <c r="O96" s="7" t="s">
        <v>0</v>
      </c>
      <c r="P96" s="1" t="s">
        <v>402</v>
      </c>
      <c r="Q96" s="1" t="s">
        <v>313</v>
      </c>
      <c r="R96" s="1" t="s">
        <v>0</v>
      </c>
      <c r="S96" s="1" t="s">
        <v>0</v>
      </c>
      <c r="T96" s="2">
        <v>44019</v>
      </c>
      <c r="U96" s="1" t="s">
        <v>213</v>
      </c>
      <c r="V96" s="1" t="s">
        <v>394</v>
      </c>
      <c r="W96" s="1" t="s">
        <v>196</v>
      </c>
      <c r="X96" s="1" t="s">
        <v>0</v>
      </c>
      <c r="Y96" s="1" t="s">
        <v>196</v>
      </c>
      <c r="Z96" s="1" t="s">
        <v>215</v>
      </c>
      <c r="AA96" s="1" t="s">
        <v>0</v>
      </c>
      <c r="AB96" s="1" t="s">
        <v>403</v>
      </c>
      <c r="AC96" s="5">
        <v>2.6871800000000001</v>
      </c>
      <c r="AD96" s="1" t="b">
        <v>0</v>
      </c>
      <c r="AE96" s="1" t="s">
        <v>181</v>
      </c>
      <c r="AF96" s="2">
        <v>44013</v>
      </c>
      <c r="AG96" s="6" t="s">
        <v>0</v>
      </c>
      <c r="AH96" s="1" t="s">
        <v>75</v>
      </c>
      <c r="AI96" s="7">
        <v>3.1785000000000001</v>
      </c>
      <c r="AJ96" s="1" t="s">
        <v>404</v>
      </c>
      <c r="AK96" s="1" t="s">
        <v>405</v>
      </c>
      <c r="AL96" s="1" t="s">
        <v>218</v>
      </c>
      <c r="AM96" s="1" t="s">
        <v>0</v>
      </c>
      <c r="AN96" s="1" t="s">
        <v>0</v>
      </c>
      <c r="AO96" s="1" t="s">
        <v>397</v>
      </c>
      <c r="AP96" s="6" t="s">
        <v>0</v>
      </c>
      <c r="AQ96" s="1" t="s">
        <v>0</v>
      </c>
      <c r="AR96" s="1" t="s">
        <v>0</v>
      </c>
      <c r="AS96" s="3">
        <v>27024</v>
      </c>
      <c r="AT96" s="1" t="s">
        <v>351</v>
      </c>
      <c r="AU96" s="2">
        <v>44005.416666666664</v>
      </c>
      <c r="AV96" s="1" t="s">
        <v>139</v>
      </c>
      <c r="AW96" s="1" t="s">
        <v>0</v>
      </c>
      <c r="AX96" s="3">
        <v>85261</v>
      </c>
      <c r="AY96" s="3">
        <v>1236169</v>
      </c>
    </row>
    <row r="97" spans="1:51" outlineLevel="1" x14ac:dyDescent="0.25">
      <c r="B97" s="1" t="s">
        <v>210</v>
      </c>
      <c r="C97" s="1" t="s">
        <v>69</v>
      </c>
      <c r="D97" s="1" t="s">
        <v>70</v>
      </c>
      <c r="E97" s="1" t="s">
        <v>93</v>
      </c>
      <c r="F97" s="2">
        <v>44021</v>
      </c>
      <c r="G97" s="2">
        <v>44295</v>
      </c>
      <c r="H97" s="3">
        <v>9</v>
      </c>
      <c r="I97" s="1" t="s">
        <v>56</v>
      </c>
      <c r="J97" s="1" t="s">
        <v>57</v>
      </c>
      <c r="K97" s="4" t="s">
        <v>0</v>
      </c>
      <c r="L97" s="5">
        <v>0.57986000000000004</v>
      </c>
      <c r="M97" s="6">
        <v>38.847200000000001</v>
      </c>
      <c r="N97" s="1" t="s">
        <v>0</v>
      </c>
      <c r="O97" s="7" t="s">
        <v>0</v>
      </c>
      <c r="P97" s="1" t="s">
        <v>402</v>
      </c>
      <c r="Q97" s="1" t="s">
        <v>313</v>
      </c>
      <c r="R97" s="1" t="s">
        <v>0</v>
      </c>
      <c r="S97" s="1" t="s">
        <v>0</v>
      </c>
      <c r="T97" s="2">
        <v>44019</v>
      </c>
      <c r="U97" s="1" t="s">
        <v>213</v>
      </c>
      <c r="V97" s="1" t="s">
        <v>394</v>
      </c>
      <c r="W97" s="1" t="s">
        <v>196</v>
      </c>
      <c r="X97" s="1" t="s">
        <v>0</v>
      </c>
      <c r="Y97" s="1" t="s">
        <v>196</v>
      </c>
      <c r="Z97" s="1" t="s">
        <v>202</v>
      </c>
      <c r="AA97" s="1" t="s">
        <v>0</v>
      </c>
      <c r="AB97" s="1" t="s">
        <v>398</v>
      </c>
      <c r="AC97" s="5">
        <v>3.1071399999999998</v>
      </c>
      <c r="AD97" s="1" t="b">
        <v>0</v>
      </c>
      <c r="AE97" s="1" t="s">
        <v>181</v>
      </c>
      <c r="AF97" s="2">
        <v>44013</v>
      </c>
      <c r="AG97" s="6" t="s">
        <v>0</v>
      </c>
      <c r="AH97" s="1" t="s">
        <v>75</v>
      </c>
      <c r="AI97" s="7">
        <v>3.1785000000000001</v>
      </c>
      <c r="AJ97" s="1" t="s">
        <v>404</v>
      </c>
      <c r="AK97" s="1" t="s">
        <v>405</v>
      </c>
      <c r="AL97" s="1" t="s">
        <v>218</v>
      </c>
      <c r="AM97" s="1" t="s">
        <v>0</v>
      </c>
      <c r="AN97" s="1" t="s">
        <v>0</v>
      </c>
      <c r="AO97" s="1" t="s">
        <v>397</v>
      </c>
      <c r="AP97" s="6" t="s">
        <v>0</v>
      </c>
      <c r="AQ97" s="1" t="s">
        <v>0</v>
      </c>
      <c r="AR97" s="1" t="s">
        <v>0</v>
      </c>
      <c r="AS97" s="3">
        <v>27024</v>
      </c>
      <c r="AT97" s="1" t="s">
        <v>351</v>
      </c>
      <c r="AU97" s="2">
        <v>44005.416666666664</v>
      </c>
      <c r="AV97" s="1" t="s">
        <v>139</v>
      </c>
      <c r="AW97" s="1" t="s">
        <v>0</v>
      </c>
      <c r="AX97" s="3">
        <v>85261</v>
      </c>
      <c r="AY97" s="3">
        <v>1236169</v>
      </c>
    </row>
    <row r="98" spans="1:51" outlineLevel="1" x14ac:dyDescent="0.25">
      <c r="B98" s="1" t="s">
        <v>210</v>
      </c>
      <c r="C98" s="1" t="s">
        <v>69</v>
      </c>
      <c r="D98" s="1" t="s">
        <v>70</v>
      </c>
      <c r="E98" s="1" t="s">
        <v>93</v>
      </c>
      <c r="F98" s="2">
        <v>44021</v>
      </c>
      <c r="G98" s="2">
        <v>44295</v>
      </c>
      <c r="H98" s="3">
        <v>9</v>
      </c>
      <c r="I98" s="1" t="s">
        <v>56</v>
      </c>
      <c r="J98" s="1" t="s">
        <v>57</v>
      </c>
      <c r="K98" s="4" t="s">
        <v>0</v>
      </c>
      <c r="L98" s="5">
        <v>0.57986000000000004</v>
      </c>
      <c r="M98" s="6">
        <v>38.847200000000001</v>
      </c>
      <c r="N98" s="1" t="s">
        <v>0</v>
      </c>
      <c r="O98" s="7" t="s">
        <v>0</v>
      </c>
      <c r="P98" s="1" t="s">
        <v>402</v>
      </c>
      <c r="Q98" s="1" t="s">
        <v>313</v>
      </c>
      <c r="R98" s="1" t="s">
        <v>0</v>
      </c>
      <c r="S98" s="1" t="s">
        <v>0</v>
      </c>
      <c r="T98" s="2">
        <v>44019</v>
      </c>
      <c r="U98" s="1" t="s">
        <v>213</v>
      </c>
      <c r="V98" s="1" t="s">
        <v>394</v>
      </c>
      <c r="W98" s="1" t="s">
        <v>196</v>
      </c>
      <c r="X98" s="1" t="s">
        <v>0</v>
      </c>
      <c r="Y98" s="1" t="s">
        <v>196</v>
      </c>
      <c r="Z98" s="1" t="s">
        <v>197</v>
      </c>
      <c r="AA98" s="1" t="s">
        <v>0</v>
      </c>
      <c r="AB98" s="1" t="s">
        <v>395</v>
      </c>
      <c r="AC98" s="5">
        <v>3.1785000000000001</v>
      </c>
      <c r="AD98" s="1" t="b">
        <v>0</v>
      </c>
      <c r="AE98" s="1" t="s">
        <v>181</v>
      </c>
      <c r="AF98" s="2">
        <v>44013</v>
      </c>
      <c r="AG98" s="6" t="s">
        <v>0</v>
      </c>
      <c r="AH98" s="1" t="s">
        <v>75</v>
      </c>
      <c r="AI98" s="7">
        <v>3.1785000000000001</v>
      </c>
      <c r="AJ98" s="1" t="s">
        <v>404</v>
      </c>
      <c r="AK98" s="1" t="s">
        <v>405</v>
      </c>
      <c r="AL98" s="1" t="s">
        <v>218</v>
      </c>
      <c r="AM98" s="1" t="s">
        <v>0</v>
      </c>
      <c r="AN98" s="1" t="s">
        <v>0</v>
      </c>
      <c r="AO98" s="1" t="s">
        <v>397</v>
      </c>
      <c r="AP98" s="6" t="s">
        <v>0</v>
      </c>
      <c r="AQ98" s="1" t="s">
        <v>0</v>
      </c>
      <c r="AR98" s="1" t="s">
        <v>0</v>
      </c>
      <c r="AS98" s="3">
        <v>27024</v>
      </c>
      <c r="AT98" s="1" t="s">
        <v>351</v>
      </c>
      <c r="AU98" s="2">
        <v>44005.416666666664</v>
      </c>
      <c r="AV98" s="1" t="s">
        <v>139</v>
      </c>
      <c r="AW98" s="1" t="s">
        <v>0</v>
      </c>
      <c r="AX98" s="3">
        <v>85261</v>
      </c>
      <c r="AY98" s="3">
        <v>1236169</v>
      </c>
    </row>
    <row r="99" spans="1:51" outlineLevel="1" x14ac:dyDescent="0.25">
      <c r="B99" s="1" t="s">
        <v>220</v>
      </c>
      <c r="C99" s="1" t="s">
        <v>221</v>
      </c>
      <c r="D99" s="1" t="s">
        <v>222</v>
      </c>
      <c r="E99" s="1" t="s">
        <v>93</v>
      </c>
      <c r="F99" s="2">
        <v>44034</v>
      </c>
      <c r="G99" s="2">
        <v>45128</v>
      </c>
      <c r="H99" s="3">
        <v>36</v>
      </c>
      <c r="I99" s="1" t="s">
        <v>56</v>
      </c>
      <c r="J99" s="1" t="s">
        <v>57</v>
      </c>
      <c r="K99" s="4" t="s">
        <v>0</v>
      </c>
      <c r="L99" s="5">
        <v>1.296</v>
      </c>
      <c r="M99" s="6">
        <v>82.732299999999995</v>
      </c>
      <c r="N99" s="1" t="s">
        <v>0</v>
      </c>
      <c r="O99" s="7" t="s">
        <v>0</v>
      </c>
      <c r="P99" s="1" t="s">
        <v>406</v>
      </c>
      <c r="Q99" s="1" t="s">
        <v>224</v>
      </c>
      <c r="R99" s="1" t="s">
        <v>0</v>
      </c>
      <c r="S99" s="1" t="s">
        <v>0</v>
      </c>
      <c r="T99" s="2">
        <v>44034</v>
      </c>
      <c r="U99" s="1" t="s">
        <v>225</v>
      </c>
      <c r="V99" s="1" t="s">
        <v>394</v>
      </c>
      <c r="W99" s="1" t="s">
        <v>196</v>
      </c>
      <c r="X99" s="1" t="s">
        <v>0</v>
      </c>
      <c r="Y99" s="1" t="s">
        <v>196</v>
      </c>
      <c r="Z99" s="1" t="s">
        <v>197</v>
      </c>
      <c r="AA99" s="1" t="s">
        <v>0</v>
      </c>
      <c r="AB99" s="1" t="s">
        <v>395</v>
      </c>
      <c r="AC99" s="5">
        <v>4.8213999999999997</v>
      </c>
      <c r="AD99" s="1" t="b">
        <v>0</v>
      </c>
      <c r="AE99" s="1" t="s">
        <v>181</v>
      </c>
      <c r="AF99" s="2">
        <v>43985</v>
      </c>
      <c r="AG99" s="6" t="s">
        <v>0</v>
      </c>
      <c r="AH99" s="1" t="s">
        <v>75</v>
      </c>
      <c r="AI99" s="7">
        <v>16.5</v>
      </c>
      <c r="AJ99" s="1" t="s">
        <v>407</v>
      </c>
      <c r="AK99" s="1" t="s">
        <v>408</v>
      </c>
      <c r="AL99" s="1" t="s">
        <v>0</v>
      </c>
      <c r="AM99" s="1" t="s">
        <v>0</v>
      </c>
      <c r="AN99" s="1" t="s">
        <v>0</v>
      </c>
      <c r="AO99" s="1" t="s">
        <v>397</v>
      </c>
      <c r="AP99" s="6" t="s">
        <v>0</v>
      </c>
      <c r="AQ99" s="1" t="s">
        <v>0</v>
      </c>
      <c r="AR99" s="1" t="s">
        <v>0</v>
      </c>
      <c r="AS99" s="3">
        <v>9274</v>
      </c>
      <c r="AT99" s="1" t="s">
        <v>351</v>
      </c>
      <c r="AU99" s="2">
        <v>43938.710416666669</v>
      </c>
      <c r="AV99" s="1" t="s">
        <v>139</v>
      </c>
      <c r="AW99" s="1" t="s">
        <v>0</v>
      </c>
      <c r="AX99" s="3">
        <v>83908</v>
      </c>
      <c r="AY99" s="3">
        <v>1229584</v>
      </c>
    </row>
    <row r="100" spans="1:51" outlineLevel="1" x14ac:dyDescent="0.25">
      <c r="B100" s="1" t="s">
        <v>220</v>
      </c>
      <c r="C100" s="1" t="s">
        <v>221</v>
      </c>
      <c r="D100" s="1" t="s">
        <v>222</v>
      </c>
      <c r="E100" s="1" t="s">
        <v>93</v>
      </c>
      <c r="F100" s="2">
        <v>44034</v>
      </c>
      <c r="G100" s="2">
        <v>45128</v>
      </c>
      <c r="H100" s="3">
        <v>36</v>
      </c>
      <c r="I100" s="1" t="s">
        <v>56</v>
      </c>
      <c r="J100" s="1" t="s">
        <v>57</v>
      </c>
      <c r="K100" s="4">
        <v>9030</v>
      </c>
      <c r="L100" s="5">
        <v>1.296</v>
      </c>
      <c r="M100" s="6">
        <v>82.732299999999995</v>
      </c>
      <c r="N100" s="1" t="s">
        <v>0</v>
      </c>
      <c r="O100" s="7" t="s">
        <v>0</v>
      </c>
      <c r="P100" s="1" t="s">
        <v>406</v>
      </c>
      <c r="Q100" s="1" t="s">
        <v>224</v>
      </c>
      <c r="R100" s="1" t="s">
        <v>0</v>
      </c>
      <c r="S100" s="1" t="s">
        <v>0</v>
      </c>
      <c r="T100" s="2">
        <v>44034</v>
      </c>
      <c r="U100" s="1" t="s">
        <v>225</v>
      </c>
      <c r="V100" s="1" t="s">
        <v>394</v>
      </c>
      <c r="W100" s="1" t="s">
        <v>196</v>
      </c>
      <c r="X100" s="1" t="s">
        <v>0</v>
      </c>
      <c r="Y100" s="1" t="s">
        <v>196</v>
      </c>
      <c r="Z100" s="1" t="s">
        <v>61</v>
      </c>
      <c r="AA100" s="1" t="s">
        <v>0</v>
      </c>
      <c r="AB100" s="1" t="s">
        <v>348</v>
      </c>
      <c r="AC100" s="5">
        <v>16.244859999999999</v>
      </c>
      <c r="AD100" s="1" t="b">
        <v>0</v>
      </c>
      <c r="AE100" s="1" t="s">
        <v>181</v>
      </c>
      <c r="AF100" s="2">
        <v>43985</v>
      </c>
      <c r="AG100" s="6" t="s">
        <v>0</v>
      </c>
      <c r="AH100" s="1" t="s">
        <v>75</v>
      </c>
      <c r="AI100" s="7">
        <v>16.5</v>
      </c>
      <c r="AJ100" s="1" t="s">
        <v>407</v>
      </c>
      <c r="AK100" s="1" t="s">
        <v>408</v>
      </c>
      <c r="AL100" s="1" t="s">
        <v>0</v>
      </c>
      <c r="AM100" s="1" t="s">
        <v>0</v>
      </c>
      <c r="AN100" s="1" t="s">
        <v>0</v>
      </c>
      <c r="AO100" s="1" t="s">
        <v>397</v>
      </c>
      <c r="AP100" s="6" t="s">
        <v>0</v>
      </c>
      <c r="AQ100" s="1" t="s">
        <v>0</v>
      </c>
      <c r="AR100" s="1" t="s">
        <v>0</v>
      </c>
      <c r="AS100" s="3">
        <v>9274</v>
      </c>
      <c r="AT100" s="1" t="s">
        <v>351</v>
      </c>
      <c r="AU100" s="2">
        <v>43938.710416666669</v>
      </c>
      <c r="AV100" s="1" t="s">
        <v>139</v>
      </c>
      <c r="AW100" s="1" t="s">
        <v>0</v>
      </c>
      <c r="AX100" s="3">
        <v>83908</v>
      </c>
      <c r="AY100" s="3">
        <v>1229584</v>
      </c>
    </row>
    <row r="101" spans="1:51" outlineLevel="1" x14ac:dyDescent="0.25">
      <c r="B101" s="1" t="s">
        <v>176</v>
      </c>
      <c r="C101" s="1" t="s">
        <v>177</v>
      </c>
      <c r="D101" s="1" t="s">
        <v>178</v>
      </c>
      <c r="E101" s="1" t="s">
        <v>93</v>
      </c>
      <c r="F101" s="2">
        <v>44034</v>
      </c>
      <c r="G101" s="2">
        <v>44673</v>
      </c>
      <c r="H101" s="3">
        <v>21</v>
      </c>
      <c r="I101" s="1" t="s">
        <v>56</v>
      </c>
      <c r="J101" s="1" t="s">
        <v>57</v>
      </c>
      <c r="K101" s="4">
        <v>28852</v>
      </c>
      <c r="L101" s="5">
        <v>2.4285999999999999</v>
      </c>
      <c r="M101" s="6">
        <v>67.641800000000003</v>
      </c>
      <c r="N101" s="1" t="s">
        <v>0</v>
      </c>
      <c r="O101" s="7" t="s">
        <v>0</v>
      </c>
      <c r="P101" s="1" t="s">
        <v>389</v>
      </c>
      <c r="Q101" s="1" t="s">
        <v>228</v>
      </c>
      <c r="R101" s="1" t="s">
        <v>0</v>
      </c>
      <c r="S101" s="1" t="s">
        <v>0</v>
      </c>
      <c r="T101" s="2">
        <v>44034</v>
      </c>
      <c r="U101" s="1" t="s">
        <v>229</v>
      </c>
      <c r="V101" s="1" t="s">
        <v>395</v>
      </c>
      <c r="W101" s="1" t="s">
        <v>197</v>
      </c>
      <c r="X101" s="1" t="s">
        <v>0</v>
      </c>
      <c r="Y101" s="1" t="s">
        <v>197</v>
      </c>
      <c r="Z101" s="1" t="s">
        <v>61</v>
      </c>
      <c r="AA101" s="1" t="s">
        <v>0</v>
      </c>
      <c r="AB101" s="1" t="s">
        <v>348</v>
      </c>
      <c r="AC101" s="5">
        <v>7.5053599999999996</v>
      </c>
      <c r="AD101" s="1" t="b">
        <v>0</v>
      </c>
      <c r="AE101" s="1" t="s">
        <v>181</v>
      </c>
      <c r="AF101" s="2">
        <v>44018</v>
      </c>
      <c r="AG101" s="6" t="s">
        <v>0</v>
      </c>
      <c r="AH101" s="1" t="s">
        <v>75</v>
      </c>
      <c r="AI101" s="7">
        <v>7.5053599999999996</v>
      </c>
      <c r="AJ101" s="1" t="s">
        <v>409</v>
      </c>
      <c r="AK101" s="1" t="s">
        <v>410</v>
      </c>
      <c r="AL101" s="1" t="s">
        <v>0</v>
      </c>
      <c r="AM101" s="1" t="s">
        <v>0</v>
      </c>
      <c r="AN101" s="1" t="s">
        <v>0</v>
      </c>
      <c r="AO101" s="1" t="s">
        <v>411</v>
      </c>
      <c r="AP101" s="6" t="s">
        <v>0</v>
      </c>
      <c r="AQ101" s="1" t="s">
        <v>0</v>
      </c>
      <c r="AR101" s="1" t="s">
        <v>0</v>
      </c>
      <c r="AS101" s="3">
        <v>18582</v>
      </c>
      <c r="AT101" s="1" t="s">
        <v>351</v>
      </c>
      <c r="AU101" s="2">
        <v>44008.916666666664</v>
      </c>
      <c r="AV101" s="1" t="s">
        <v>139</v>
      </c>
      <c r="AW101" s="1" t="s">
        <v>0</v>
      </c>
      <c r="AX101" s="3">
        <v>85386</v>
      </c>
      <c r="AY101" s="3">
        <v>1236515</v>
      </c>
    </row>
    <row r="102" spans="1:51" outlineLevel="1" x14ac:dyDescent="0.25">
      <c r="B102" s="1" t="s">
        <v>323</v>
      </c>
      <c r="C102" s="1" t="s">
        <v>324</v>
      </c>
      <c r="D102" s="1" t="s">
        <v>325</v>
      </c>
      <c r="E102" s="1" t="s">
        <v>93</v>
      </c>
      <c r="F102" s="2">
        <v>44047</v>
      </c>
      <c r="G102" s="2">
        <v>45141</v>
      </c>
      <c r="H102" s="3">
        <v>36</v>
      </c>
      <c r="I102" s="1" t="s">
        <v>56</v>
      </c>
      <c r="J102" s="1" t="s">
        <v>57</v>
      </c>
      <c r="K102" s="4">
        <v>1120</v>
      </c>
      <c r="L102" s="5">
        <v>16.245000000000001</v>
      </c>
      <c r="M102" s="6">
        <v>0</v>
      </c>
      <c r="N102" s="1" t="s">
        <v>0</v>
      </c>
      <c r="O102" s="7" t="s">
        <v>0</v>
      </c>
      <c r="P102" s="1" t="s">
        <v>412</v>
      </c>
      <c r="Q102" s="1" t="s">
        <v>58</v>
      </c>
      <c r="R102" s="1" t="s">
        <v>0</v>
      </c>
      <c r="S102" s="1" t="s">
        <v>0</v>
      </c>
      <c r="T102" s="2">
        <v>44047</v>
      </c>
      <c r="U102" s="1" t="s">
        <v>327</v>
      </c>
      <c r="V102" s="1" t="s">
        <v>348</v>
      </c>
      <c r="W102" s="1" t="s">
        <v>61</v>
      </c>
      <c r="X102" s="1" t="s">
        <v>0</v>
      </c>
      <c r="Y102" s="1" t="s">
        <v>61</v>
      </c>
      <c r="Z102" s="1" t="s">
        <v>0</v>
      </c>
      <c r="AA102" s="1" t="s">
        <v>0</v>
      </c>
      <c r="AB102" s="1" t="s">
        <v>0</v>
      </c>
      <c r="AC102" s="5" t="s">
        <v>0</v>
      </c>
      <c r="AD102" s="1" t="b">
        <v>0</v>
      </c>
      <c r="AE102" s="1" t="s">
        <v>74</v>
      </c>
      <c r="AF102" s="2">
        <v>43755</v>
      </c>
      <c r="AG102" s="6" t="s">
        <v>0</v>
      </c>
      <c r="AH102" s="1" t="s">
        <v>75</v>
      </c>
      <c r="AI102" s="7">
        <v>17.100000000000001</v>
      </c>
      <c r="AJ102" s="1" t="s">
        <v>413</v>
      </c>
      <c r="AK102" s="1" t="s">
        <v>414</v>
      </c>
      <c r="AL102" s="1" t="s">
        <v>330</v>
      </c>
      <c r="AM102" s="1" t="s">
        <v>0</v>
      </c>
      <c r="AN102" s="1" t="s">
        <v>0</v>
      </c>
      <c r="AO102" s="1" t="s">
        <v>350</v>
      </c>
      <c r="AP102" s="6" t="s">
        <v>0</v>
      </c>
      <c r="AQ102" s="1" t="s">
        <v>0</v>
      </c>
      <c r="AR102" s="1" t="s">
        <v>0</v>
      </c>
      <c r="AS102" s="3">
        <v>27784</v>
      </c>
      <c r="AT102" s="1" t="s">
        <v>351</v>
      </c>
      <c r="AU102" s="2">
        <v>43672.552083333336</v>
      </c>
      <c r="AV102" s="1" t="s">
        <v>159</v>
      </c>
      <c r="AW102" s="1" t="s">
        <v>0</v>
      </c>
      <c r="AX102" s="3">
        <v>78730</v>
      </c>
      <c r="AY102" s="3">
        <v>1206630</v>
      </c>
    </row>
    <row r="103" spans="1:51" outlineLevel="1" x14ac:dyDescent="0.25">
      <c r="B103" s="1" t="s">
        <v>331</v>
      </c>
      <c r="C103" s="1" t="s">
        <v>332</v>
      </c>
      <c r="D103" s="1" t="s">
        <v>333</v>
      </c>
      <c r="E103" s="1" t="s">
        <v>93</v>
      </c>
      <c r="F103" s="2">
        <v>44147</v>
      </c>
      <c r="G103" s="2">
        <v>45423</v>
      </c>
      <c r="H103" s="3">
        <v>36</v>
      </c>
      <c r="I103" s="1" t="s">
        <v>56</v>
      </c>
      <c r="J103" s="1" t="s">
        <v>57</v>
      </c>
      <c r="K103" s="4">
        <v>15120</v>
      </c>
      <c r="L103" s="5">
        <v>0.67</v>
      </c>
      <c r="M103" s="6">
        <v>29.340900000000001</v>
      </c>
      <c r="N103" s="1" t="s">
        <v>0</v>
      </c>
      <c r="O103" s="7" t="s">
        <v>0</v>
      </c>
      <c r="P103" s="1" t="s">
        <v>415</v>
      </c>
      <c r="Q103" s="1" t="s">
        <v>335</v>
      </c>
      <c r="R103" s="1" t="s">
        <v>0</v>
      </c>
      <c r="S103" s="1" t="s">
        <v>0</v>
      </c>
      <c r="T103" s="2">
        <v>44147</v>
      </c>
      <c r="U103" s="1" t="s">
        <v>336</v>
      </c>
      <c r="V103" s="1" t="s">
        <v>394</v>
      </c>
      <c r="W103" s="1" t="s">
        <v>196</v>
      </c>
      <c r="X103" s="1" t="s">
        <v>337</v>
      </c>
      <c r="Y103" s="1" t="s">
        <v>196</v>
      </c>
      <c r="Z103" s="1" t="s">
        <v>61</v>
      </c>
      <c r="AA103" s="1" t="s">
        <v>0</v>
      </c>
      <c r="AB103" s="1" t="s">
        <v>348</v>
      </c>
      <c r="AC103" s="5" t="s">
        <v>0</v>
      </c>
      <c r="AD103" s="1" t="b">
        <v>0</v>
      </c>
      <c r="AE103" s="1" t="s">
        <v>74</v>
      </c>
      <c r="AF103" s="2">
        <v>44036</v>
      </c>
      <c r="AG103" s="6" t="s">
        <v>0</v>
      </c>
      <c r="AH103" s="1" t="s">
        <v>75</v>
      </c>
      <c r="AI103" s="7">
        <v>7.5053599999999996</v>
      </c>
      <c r="AJ103" s="1" t="s">
        <v>416</v>
      </c>
      <c r="AK103" s="1" t="s">
        <v>354</v>
      </c>
      <c r="AL103" s="1" t="s">
        <v>0</v>
      </c>
      <c r="AM103" s="1" t="s">
        <v>0</v>
      </c>
      <c r="AN103" s="1" t="s">
        <v>0</v>
      </c>
      <c r="AO103" s="1" t="s">
        <v>397</v>
      </c>
      <c r="AP103" s="6" t="s">
        <v>0</v>
      </c>
      <c r="AQ103" s="1" t="s">
        <v>0</v>
      </c>
      <c r="AR103" s="1" t="s">
        <v>0</v>
      </c>
      <c r="AS103" s="3">
        <v>24018</v>
      </c>
      <c r="AT103" s="1" t="s">
        <v>351</v>
      </c>
      <c r="AU103" s="2">
        <v>44011.692361111112</v>
      </c>
      <c r="AV103" s="1" t="s">
        <v>139</v>
      </c>
      <c r="AW103" s="1" t="s">
        <v>0</v>
      </c>
      <c r="AX103" s="3">
        <v>85420</v>
      </c>
      <c r="AY103" s="3">
        <v>1238628</v>
      </c>
    </row>
    <row r="104" spans="1:51" outlineLevel="1" x14ac:dyDescent="0.25">
      <c r="B104" s="1" t="s">
        <v>160</v>
      </c>
      <c r="C104" s="1" t="s">
        <v>161</v>
      </c>
      <c r="D104" s="1" t="s">
        <v>162</v>
      </c>
      <c r="E104" s="1" t="s">
        <v>93</v>
      </c>
      <c r="F104" s="2">
        <v>44160</v>
      </c>
      <c r="G104" s="2">
        <v>45713</v>
      </c>
      <c r="H104" s="3">
        <v>51</v>
      </c>
      <c r="I104" s="1" t="s">
        <v>56</v>
      </c>
      <c r="J104" s="1" t="s">
        <v>57</v>
      </c>
      <c r="K104" s="4" t="s">
        <v>0</v>
      </c>
      <c r="L104" s="5">
        <v>0.56000000000000005</v>
      </c>
      <c r="M104" s="6">
        <v>40.941600000000001</v>
      </c>
      <c r="N104" s="1" t="s">
        <v>0</v>
      </c>
      <c r="O104" s="7" t="s">
        <v>0</v>
      </c>
      <c r="P104" s="1" t="s">
        <v>417</v>
      </c>
      <c r="Q104" s="1" t="s">
        <v>340</v>
      </c>
      <c r="R104" s="1" t="s">
        <v>0</v>
      </c>
      <c r="S104" s="1" t="s">
        <v>0</v>
      </c>
      <c r="T104" s="2">
        <v>44160</v>
      </c>
      <c r="U104" s="1" t="s">
        <v>235</v>
      </c>
      <c r="V104" s="1" t="s">
        <v>394</v>
      </c>
      <c r="W104" s="1" t="s">
        <v>196</v>
      </c>
      <c r="X104" s="1" t="s">
        <v>0</v>
      </c>
      <c r="Y104" s="1" t="s">
        <v>196</v>
      </c>
      <c r="Z104" s="1" t="s">
        <v>197</v>
      </c>
      <c r="AA104" s="1" t="s">
        <v>0</v>
      </c>
      <c r="AB104" s="1" t="s">
        <v>395</v>
      </c>
      <c r="AC104" s="5">
        <v>0.49342000000000003</v>
      </c>
      <c r="AD104" s="1" t="b">
        <v>0</v>
      </c>
      <c r="AE104" s="1" t="s">
        <v>74</v>
      </c>
      <c r="AF104" s="2">
        <v>44088</v>
      </c>
      <c r="AG104" s="6" t="s">
        <v>0</v>
      </c>
      <c r="AH104" s="1" t="s">
        <v>137</v>
      </c>
      <c r="AI104" s="7">
        <v>7149584.79</v>
      </c>
      <c r="AJ104" s="1" t="s">
        <v>418</v>
      </c>
      <c r="AK104" s="1" t="s">
        <v>419</v>
      </c>
      <c r="AL104" s="1" t="s">
        <v>218</v>
      </c>
      <c r="AM104" s="1" t="s">
        <v>0</v>
      </c>
      <c r="AN104" s="1" t="s">
        <v>240</v>
      </c>
      <c r="AO104" s="1" t="s">
        <v>397</v>
      </c>
      <c r="AP104" s="6" t="s">
        <v>0</v>
      </c>
      <c r="AQ104" s="1" t="s">
        <v>0</v>
      </c>
      <c r="AR104" s="1" t="s">
        <v>0</v>
      </c>
      <c r="AS104" s="3">
        <v>18088</v>
      </c>
      <c r="AT104" s="1" t="s">
        <v>351</v>
      </c>
      <c r="AU104" s="2">
        <v>44051.393055555556</v>
      </c>
      <c r="AV104" s="1" t="s">
        <v>123</v>
      </c>
      <c r="AW104" s="1" t="s">
        <v>0</v>
      </c>
      <c r="AX104" s="3">
        <v>86307</v>
      </c>
      <c r="AY104" s="3">
        <v>1242547</v>
      </c>
    </row>
    <row r="105" spans="1:51" outlineLevel="1" x14ac:dyDescent="0.25">
      <c r="B105" s="1" t="s">
        <v>160</v>
      </c>
      <c r="C105" s="1" t="s">
        <v>161</v>
      </c>
      <c r="D105" s="1" t="s">
        <v>162</v>
      </c>
      <c r="E105" s="1" t="s">
        <v>93</v>
      </c>
      <c r="F105" s="2">
        <v>44160</v>
      </c>
      <c r="G105" s="2">
        <v>45713</v>
      </c>
      <c r="H105" s="3">
        <v>51</v>
      </c>
      <c r="I105" s="1" t="s">
        <v>56</v>
      </c>
      <c r="J105" s="1" t="s">
        <v>57</v>
      </c>
      <c r="K105" s="4" t="s">
        <v>0</v>
      </c>
      <c r="L105" s="5">
        <v>0.56000000000000005</v>
      </c>
      <c r="M105" s="6">
        <v>40.941600000000001</v>
      </c>
      <c r="N105" s="1" t="s">
        <v>0</v>
      </c>
      <c r="O105" s="7" t="s">
        <v>0</v>
      </c>
      <c r="P105" s="1" t="s">
        <v>417</v>
      </c>
      <c r="Q105" s="1" t="s">
        <v>340</v>
      </c>
      <c r="R105" s="1" t="s">
        <v>0</v>
      </c>
      <c r="S105" s="1" t="s">
        <v>0</v>
      </c>
      <c r="T105" s="2">
        <v>44160</v>
      </c>
      <c r="U105" s="1" t="s">
        <v>235</v>
      </c>
      <c r="V105" s="1" t="s">
        <v>394</v>
      </c>
      <c r="W105" s="1" t="s">
        <v>196</v>
      </c>
      <c r="X105" s="1" t="s">
        <v>0</v>
      </c>
      <c r="Y105" s="1" t="s">
        <v>196</v>
      </c>
      <c r="Z105" s="1" t="s">
        <v>236</v>
      </c>
      <c r="AA105" s="1" t="s">
        <v>0</v>
      </c>
      <c r="AB105" s="1" t="s">
        <v>420</v>
      </c>
      <c r="AC105" s="5">
        <v>0.54583999999999999</v>
      </c>
      <c r="AD105" s="1" t="b">
        <v>0</v>
      </c>
      <c r="AE105" s="1" t="s">
        <v>74</v>
      </c>
      <c r="AF105" s="2">
        <v>44088</v>
      </c>
      <c r="AG105" s="6" t="s">
        <v>0</v>
      </c>
      <c r="AH105" s="1" t="s">
        <v>137</v>
      </c>
      <c r="AI105" s="7">
        <v>7149584.79</v>
      </c>
      <c r="AJ105" s="1" t="s">
        <v>418</v>
      </c>
      <c r="AK105" s="1" t="s">
        <v>419</v>
      </c>
      <c r="AL105" s="1" t="s">
        <v>218</v>
      </c>
      <c r="AM105" s="1" t="s">
        <v>0</v>
      </c>
      <c r="AN105" s="1" t="s">
        <v>240</v>
      </c>
      <c r="AO105" s="1" t="s">
        <v>397</v>
      </c>
      <c r="AP105" s="6" t="s">
        <v>0</v>
      </c>
      <c r="AQ105" s="1" t="s">
        <v>0</v>
      </c>
      <c r="AR105" s="1" t="s">
        <v>0</v>
      </c>
      <c r="AS105" s="3">
        <v>18088</v>
      </c>
      <c r="AT105" s="1" t="s">
        <v>351</v>
      </c>
      <c r="AU105" s="2">
        <v>44051.393055555556</v>
      </c>
      <c r="AV105" s="1" t="s">
        <v>123</v>
      </c>
      <c r="AW105" s="1" t="s">
        <v>0</v>
      </c>
      <c r="AX105" s="3">
        <v>86307</v>
      </c>
      <c r="AY105" s="3">
        <v>1242547</v>
      </c>
    </row>
    <row r="106" spans="1:51" outlineLevel="1" x14ac:dyDescent="0.25">
      <c r="B106" s="1" t="s">
        <v>160</v>
      </c>
      <c r="C106" s="1" t="s">
        <v>161</v>
      </c>
      <c r="D106" s="1" t="s">
        <v>162</v>
      </c>
      <c r="E106" s="1" t="s">
        <v>93</v>
      </c>
      <c r="F106" s="2">
        <v>44160</v>
      </c>
      <c r="G106" s="2">
        <v>45713</v>
      </c>
      <c r="H106" s="3">
        <v>51</v>
      </c>
      <c r="I106" s="1" t="s">
        <v>56</v>
      </c>
      <c r="J106" s="1" t="s">
        <v>57</v>
      </c>
      <c r="K106" s="4">
        <v>10541</v>
      </c>
      <c r="L106" s="5">
        <v>0.56000000000000005</v>
      </c>
      <c r="M106" s="6">
        <v>40.941600000000001</v>
      </c>
      <c r="N106" s="1" t="s">
        <v>0</v>
      </c>
      <c r="O106" s="7" t="s">
        <v>0</v>
      </c>
      <c r="P106" s="1" t="s">
        <v>417</v>
      </c>
      <c r="Q106" s="1" t="s">
        <v>340</v>
      </c>
      <c r="R106" s="1" t="s">
        <v>0</v>
      </c>
      <c r="S106" s="1" t="s">
        <v>0</v>
      </c>
      <c r="T106" s="2">
        <v>44160</v>
      </c>
      <c r="U106" s="1" t="s">
        <v>235</v>
      </c>
      <c r="V106" s="1" t="s">
        <v>394</v>
      </c>
      <c r="W106" s="1" t="s">
        <v>196</v>
      </c>
      <c r="X106" s="1" t="s">
        <v>0</v>
      </c>
      <c r="Y106" s="1" t="s">
        <v>196</v>
      </c>
      <c r="Z106" s="1" t="s">
        <v>241</v>
      </c>
      <c r="AA106" s="1" t="s">
        <v>0</v>
      </c>
      <c r="AB106" s="1" t="s">
        <v>421</v>
      </c>
      <c r="AC106" s="5">
        <v>0.89214000000000004</v>
      </c>
      <c r="AD106" s="1" t="b">
        <v>0</v>
      </c>
      <c r="AE106" s="1" t="s">
        <v>74</v>
      </c>
      <c r="AF106" s="2">
        <v>44088</v>
      </c>
      <c r="AG106" s="6" t="s">
        <v>0</v>
      </c>
      <c r="AH106" s="1" t="s">
        <v>137</v>
      </c>
      <c r="AI106" s="7">
        <v>7149584.79</v>
      </c>
      <c r="AJ106" s="1" t="s">
        <v>418</v>
      </c>
      <c r="AK106" s="1" t="s">
        <v>419</v>
      </c>
      <c r="AL106" s="1" t="s">
        <v>218</v>
      </c>
      <c r="AM106" s="1" t="s">
        <v>0</v>
      </c>
      <c r="AN106" s="1" t="s">
        <v>240</v>
      </c>
      <c r="AO106" s="1" t="s">
        <v>397</v>
      </c>
      <c r="AP106" s="6" t="s">
        <v>0</v>
      </c>
      <c r="AQ106" s="1" t="s">
        <v>0</v>
      </c>
      <c r="AR106" s="1" t="s">
        <v>0</v>
      </c>
      <c r="AS106" s="3">
        <v>18088</v>
      </c>
      <c r="AT106" s="1" t="s">
        <v>351</v>
      </c>
      <c r="AU106" s="2">
        <v>44051.393055555556</v>
      </c>
      <c r="AV106" s="1" t="s">
        <v>123</v>
      </c>
      <c r="AW106" s="1" t="s">
        <v>0</v>
      </c>
      <c r="AX106" s="3">
        <v>86307</v>
      </c>
      <c r="AY106" s="3">
        <v>1242547</v>
      </c>
    </row>
    <row r="107" spans="1:51" outlineLevel="1" x14ac:dyDescent="0.25">
      <c r="B107" s="1" t="s">
        <v>160</v>
      </c>
      <c r="C107" s="1" t="s">
        <v>161</v>
      </c>
      <c r="D107" s="1" t="s">
        <v>162</v>
      </c>
      <c r="E107" s="1" t="s">
        <v>93</v>
      </c>
      <c r="F107" s="2">
        <v>44160</v>
      </c>
      <c r="G107" s="2">
        <v>45713</v>
      </c>
      <c r="H107" s="3">
        <v>51</v>
      </c>
      <c r="I107" s="1" t="s">
        <v>56</v>
      </c>
      <c r="J107" s="1" t="s">
        <v>57</v>
      </c>
      <c r="K107" s="4" t="s">
        <v>0</v>
      </c>
      <c r="L107" s="5">
        <v>0.56000000000000005</v>
      </c>
      <c r="M107" s="6">
        <v>40.941600000000001</v>
      </c>
      <c r="N107" s="1" t="s">
        <v>0</v>
      </c>
      <c r="O107" s="7" t="s">
        <v>0</v>
      </c>
      <c r="P107" s="1" t="s">
        <v>417</v>
      </c>
      <c r="Q107" s="1" t="s">
        <v>340</v>
      </c>
      <c r="R107" s="1" t="s">
        <v>0</v>
      </c>
      <c r="S107" s="1" t="s">
        <v>0</v>
      </c>
      <c r="T107" s="2">
        <v>44160</v>
      </c>
      <c r="U107" s="1" t="s">
        <v>235</v>
      </c>
      <c r="V107" s="1" t="s">
        <v>394</v>
      </c>
      <c r="W107" s="1" t="s">
        <v>196</v>
      </c>
      <c r="X107" s="1" t="s">
        <v>0</v>
      </c>
      <c r="Y107" s="1" t="s">
        <v>196</v>
      </c>
      <c r="Z107" s="1" t="s">
        <v>202</v>
      </c>
      <c r="AA107" s="1" t="s">
        <v>0</v>
      </c>
      <c r="AB107" s="1" t="s">
        <v>398</v>
      </c>
      <c r="AC107" s="5">
        <v>0.94786000000000004</v>
      </c>
      <c r="AD107" s="1" t="b">
        <v>0</v>
      </c>
      <c r="AE107" s="1" t="s">
        <v>74</v>
      </c>
      <c r="AF107" s="2">
        <v>44088</v>
      </c>
      <c r="AG107" s="6" t="s">
        <v>0</v>
      </c>
      <c r="AH107" s="1" t="s">
        <v>137</v>
      </c>
      <c r="AI107" s="7">
        <v>7149584.79</v>
      </c>
      <c r="AJ107" s="1" t="s">
        <v>418</v>
      </c>
      <c r="AK107" s="1" t="s">
        <v>419</v>
      </c>
      <c r="AL107" s="1" t="s">
        <v>218</v>
      </c>
      <c r="AM107" s="1" t="s">
        <v>0</v>
      </c>
      <c r="AN107" s="1" t="s">
        <v>240</v>
      </c>
      <c r="AO107" s="1" t="s">
        <v>397</v>
      </c>
      <c r="AP107" s="6" t="s">
        <v>0</v>
      </c>
      <c r="AQ107" s="1" t="s">
        <v>0</v>
      </c>
      <c r="AR107" s="1" t="s">
        <v>0</v>
      </c>
      <c r="AS107" s="3">
        <v>18088</v>
      </c>
      <c r="AT107" s="1" t="s">
        <v>351</v>
      </c>
      <c r="AU107" s="2">
        <v>44051.393055555556</v>
      </c>
      <c r="AV107" s="1" t="s">
        <v>123</v>
      </c>
      <c r="AW107" s="1" t="s">
        <v>0</v>
      </c>
      <c r="AX107" s="3">
        <v>86307</v>
      </c>
      <c r="AY107" s="3">
        <v>1242547</v>
      </c>
    </row>
    <row r="108" spans="1:51" outlineLevel="1" x14ac:dyDescent="0.25">
      <c r="B108" s="1" t="s">
        <v>160</v>
      </c>
      <c r="C108" s="1" t="s">
        <v>161</v>
      </c>
      <c r="D108" s="1" t="s">
        <v>162</v>
      </c>
      <c r="E108" s="1" t="s">
        <v>93</v>
      </c>
      <c r="F108" s="2">
        <v>44160</v>
      </c>
      <c r="G108" s="2">
        <v>45713</v>
      </c>
      <c r="H108" s="3">
        <v>51</v>
      </c>
      <c r="I108" s="1" t="s">
        <v>56</v>
      </c>
      <c r="J108" s="1" t="s">
        <v>57</v>
      </c>
      <c r="K108" s="4" t="s">
        <v>0</v>
      </c>
      <c r="L108" s="5">
        <v>0.56000000000000005</v>
      </c>
      <c r="M108" s="6">
        <v>40.941600000000001</v>
      </c>
      <c r="N108" s="1" t="s">
        <v>0</v>
      </c>
      <c r="O108" s="7" t="s">
        <v>0</v>
      </c>
      <c r="P108" s="1" t="s">
        <v>417</v>
      </c>
      <c r="Q108" s="1" t="s">
        <v>340</v>
      </c>
      <c r="R108" s="1" t="s">
        <v>0</v>
      </c>
      <c r="S108" s="1" t="s">
        <v>0</v>
      </c>
      <c r="T108" s="2">
        <v>44160</v>
      </c>
      <c r="U108" s="1" t="s">
        <v>235</v>
      </c>
      <c r="V108" s="1" t="s">
        <v>394</v>
      </c>
      <c r="W108" s="1" t="s">
        <v>196</v>
      </c>
      <c r="X108" s="1" t="s">
        <v>0</v>
      </c>
      <c r="Y108" s="1" t="s">
        <v>196</v>
      </c>
      <c r="Z108" s="1" t="s">
        <v>61</v>
      </c>
      <c r="AA108" s="1" t="s">
        <v>0</v>
      </c>
      <c r="AB108" s="1" t="s">
        <v>348</v>
      </c>
      <c r="AC108" s="5">
        <v>12.590999999999999</v>
      </c>
      <c r="AD108" s="1" t="b">
        <v>0</v>
      </c>
      <c r="AE108" s="1" t="s">
        <v>74</v>
      </c>
      <c r="AF108" s="2">
        <v>44088</v>
      </c>
      <c r="AG108" s="6" t="s">
        <v>0</v>
      </c>
      <c r="AH108" s="1" t="s">
        <v>137</v>
      </c>
      <c r="AI108" s="7">
        <v>7149584.79</v>
      </c>
      <c r="AJ108" s="1" t="s">
        <v>418</v>
      </c>
      <c r="AK108" s="1" t="s">
        <v>419</v>
      </c>
      <c r="AL108" s="1" t="s">
        <v>218</v>
      </c>
      <c r="AM108" s="1" t="s">
        <v>0</v>
      </c>
      <c r="AN108" s="1" t="s">
        <v>240</v>
      </c>
      <c r="AO108" s="1" t="s">
        <v>397</v>
      </c>
      <c r="AP108" s="6" t="s">
        <v>0</v>
      </c>
      <c r="AQ108" s="1" t="s">
        <v>0</v>
      </c>
      <c r="AR108" s="1" t="s">
        <v>0</v>
      </c>
      <c r="AS108" s="3">
        <v>18088</v>
      </c>
      <c r="AT108" s="1" t="s">
        <v>351</v>
      </c>
      <c r="AU108" s="2">
        <v>44051.393055555556</v>
      </c>
      <c r="AV108" s="1" t="s">
        <v>123</v>
      </c>
      <c r="AW108" s="1" t="s">
        <v>0</v>
      </c>
      <c r="AX108" s="3">
        <v>86307</v>
      </c>
      <c r="AY108" s="3">
        <v>1242547</v>
      </c>
    </row>
    <row r="109" spans="1:51" outlineLevel="1" x14ac:dyDescent="0.25">
      <c r="B109" s="1" t="s">
        <v>52</v>
      </c>
      <c r="C109" s="1" t="s">
        <v>53</v>
      </c>
      <c r="D109" s="1" t="s">
        <v>54</v>
      </c>
      <c r="E109" s="1" t="s">
        <v>243</v>
      </c>
      <c r="F109" s="2">
        <v>44270</v>
      </c>
      <c r="G109" s="2">
        <v>45730</v>
      </c>
      <c r="H109" s="3">
        <v>36</v>
      </c>
      <c r="I109" s="1" t="s">
        <v>56</v>
      </c>
      <c r="J109" s="1" t="s">
        <v>57</v>
      </c>
      <c r="K109" s="4">
        <v>499</v>
      </c>
      <c r="L109" s="5">
        <v>16.245000000000001</v>
      </c>
      <c r="M109" s="6">
        <v>0</v>
      </c>
      <c r="N109" s="1" t="s">
        <v>0</v>
      </c>
      <c r="O109" s="7" t="s">
        <v>0</v>
      </c>
      <c r="P109" s="1" t="s">
        <v>422</v>
      </c>
      <c r="Q109" s="1" t="s">
        <v>58</v>
      </c>
      <c r="R109" s="1" t="s">
        <v>0</v>
      </c>
      <c r="S109" s="1" t="s">
        <v>0</v>
      </c>
      <c r="T109" s="2">
        <v>44081</v>
      </c>
      <c r="U109" s="1" t="s">
        <v>245</v>
      </c>
      <c r="V109" s="1" t="s">
        <v>348</v>
      </c>
      <c r="W109" s="1" t="s">
        <v>61</v>
      </c>
      <c r="X109" s="1" t="s">
        <v>0</v>
      </c>
      <c r="Y109" s="1" t="s">
        <v>61</v>
      </c>
      <c r="Z109" s="1" t="s">
        <v>0</v>
      </c>
      <c r="AA109" s="1" t="s">
        <v>0</v>
      </c>
      <c r="AB109" s="1" t="s">
        <v>0</v>
      </c>
      <c r="AC109" s="5" t="s">
        <v>0</v>
      </c>
      <c r="AD109" s="1" t="b">
        <v>0</v>
      </c>
      <c r="AE109" s="1" t="s">
        <v>74</v>
      </c>
      <c r="AF109" s="2">
        <v>43900</v>
      </c>
      <c r="AG109" s="6" t="s">
        <v>0</v>
      </c>
      <c r="AH109" s="1" t="s">
        <v>75</v>
      </c>
      <c r="AI109" s="7">
        <v>16.245000000000001</v>
      </c>
      <c r="AJ109" s="1" t="s">
        <v>423</v>
      </c>
      <c r="AK109" s="1" t="s">
        <v>354</v>
      </c>
      <c r="AL109" s="1" t="s">
        <v>247</v>
      </c>
      <c r="AM109" s="1" t="s">
        <v>0</v>
      </c>
      <c r="AN109" s="1" t="s">
        <v>0</v>
      </c>
      <c r="AO109" s="1" t="s">
        <v>350</v>
      </c>
      <c r="AP109" s="6" t="s">
        <v>0</v>
      </c>
      <c r="AQ109" s="1" t="s">
        <v>0</v>
      </c>
      <c r="AR109" s="1" t="s">
        <v>0</v>
      </c>
      <c r="AS109" s="3">
        <v>17717</v>
      </c>
      <c r="AT109" s="1" t="s">
        <v>351</v>
      </c>
      <c r="AU109" s="2">
        <v>43852.353472222225</v>
      </c>
      <c r="AV109" s="1" t="s">
        <v>139</v>
      </c>
      <c r="AW109" s="1" t="s">
        <v>0</v>
      </c>
      <c r="AX109" s="3">
        <v>81552</v>
      </c>
      <c r="AY109" s="3">
        <v>1219337</v>
      </c>
    </row>
    <row r="110" spans="1:51" outlineLevel="1" x14ac:dyDescent="0.25">
      <c r="F110" s="1"/>
      <c r="G110" s="1"/>
      <c r="H110" s="1"/>
      <c r="K110" s="4" t="str">
        <f>CONCATENATE("Totale: ", TEXT(SUBTOTAL(9, K75:K109), "###.###.###"), "")</f>
        <v>Totale: 228043..</v>
      </c>
      <c r="L110" s="1"/>
      <c r="M110" s="1"/>
      <c r="O110" s="1"/>
      <c r="T110" s="1"/>
      <c r="AC110" s="1"/>
      <c r="AF110" s="1"/>
      <c r="AG110" s="1"/>
      <c r="AI110" s="1"/>
      <c r="AP110" s="1"/>
      <c r="AS110" s="1"/>
      <c r="AU110" s="1"/>
      <c r="AX110" s="1"/>
      <c r="AY110" s="1"/>
    </row>
    <row r="111" spans="1:51" x14ac:dyDescent="0.25">
      <c r="A111" s="8" t="s">
        <v>424</v>
      </c>
      <c r="F111" s="1"/>
      <c r="G111" s="1"/>
      <c r="H111" s="1"/>
      <c r="K111" s="1"/>
      <c r="L111" s="1"/>
      <c r="M111" s="1"/>
      <c r="O111" s="1"/>
      <c r="T111" s="1"/>
      <c r="AC111" s="1"/>
      <c r="AF111" s="1"/>
      <c r="AG111" s="1"/>
      <c r="AI111" s="1"/>
      <c r="AP111" s="1"/>
      <c r="AS111" s="1"/>
      <c r="AU111" s="1"/>
      <c r="AX111" s="1"/>
      <c r="AY111" s="1"/>
    </row>
    <row r="112" spans="1:51" outlineLevel="1" x14ac:dyDescent="0.25">
      <c r="B112" s="1" t="s">
        <v>210</v>
      </c>
      <c r="C112" s="1" t="s">
        <v>69</v>
      </c>
      <c r="D112" s="1" t="s">
        <v>70</v>
      </c>
      <c r="E112" s="1" t="s">
        <v>93</v>
      </c>
      <c r="F112" s="2">
        <v>44158</v>
      </c>
      <c r="G112" s="2">
        <v>44377</v>
      </c>
      <c r="H112" s="3">
        <v>5</v>
      </c>
      <c r="I112" s="1" t="s">
        <v>56</v>
      </c>
      <c r="J112" s="1" t="s">
        <v>57</v>
      </c>
      <c r="K112" s="4" t="s">
        <v>0</v>
      </c>
      <c r="L112" s="5">
        <v>0.22</v>
      </c>
      <c r="M112" s="6">
        <v>91.881900000000002</v>
      </c>
      <c r="N112" s="1" t="s">
        <v>0</v>
      </c>
      <c r="O112" s="7" t="s">
        <v>0</v>
      </c>
      <c r="P112" s="1" t="s">
        <v>425</v>
      </c>
      <c r="Q112" s="1" t="s">
        <v>426</v>
      </c>
      <c r="R112" s="1" t="s">
        <v>0</v>
      </c>
      <c r="S112" s="1" t="s">
        <v>0</v>
      </c>
      <c r="T112" s="2">
        <v>44154</v>
      </c>
      <c r="U112" s="1" t="s">
        <v>427</v>
      </c>
      <c r="V112" s="1" t="s">
        <v>428</v>
      </c>
      <c r="W112" s="1" t="s">
        <v>429</v>
      </c>
      <c r="X112" s="1" t="s">
        <v>0</v>
      </c>
      <c r="Y112" s="1" t="s">
        <v>429</v>
      </c>
      <c r="Z112" s="1" t="s">
        <v>215</v>
      </c>
      <c r="AA112" s="1" t="s">
        <v>0</v>
      </c>
      <c r="AB112" s="1" t="s">
        <v>214</v>
      </c>
      <c r="AC112" s="5">
        <v>0.22642000000000001</v>
      </c>
      <c r="AD112" s="1" t="b">
        <v>0</v>
      </c>
      <c r="AE112" s="1" t="s">
        <v>74</v>
      </c>
      <c r="AF112" s="2">
        <v>44133</v>
      </c>
      <c r="AG112" s="6" t="s">
        <v>0</v>
      </c>
      <c r="AH112" s="1" t="s">
        <v>75</v>
      </c>
      <c r="AI112" s="7">
        <v>0.25231999999999999</v>
      </c>
      <c r="AJ112" s="1" t="s">
        <v>430</v>
      </c>
      <c r="AK112" s="1" t="s">
        <v>431</v>
      </c>
      <c r="AL112" s="1" t="s">
        <v>218</v>
      </c>
      <c r="AM112" s="1" t="s">
        <v>0</v>
      </c>
      <c r="AN112" s="1" t="s">
        <v>0</v>
      </c>
      <c r="AO112" s="1" t="s">
        <v>432</v>
      </c>
      <c r="AP112" s="6" t="s">
        <v>0</v>
      </c>
      <c r="AQ112" s="1" t="s">
        <v>0</v>
      </c>
      <c r="AR112" s="1" t="s">
        <v>0</v>
      </c>
      <c r="AS112" s="3">
        <v>27024</v>
      </c>
      <c r="AT112" s="1" t="s">
        <v>433</v>
      </c>
      <c r="AU112" s="2">
        <v>44124.375</v>
      </c>
      <c r="AV112" s="1" t="s">
        <v>139</v>
      </c>
      <c r="AW112" s="1" t="s">
        <v>0</v>
      </c>
      <c r="AX112" s="3">
        <v>87784</v>
      </c>
      <c r="AY112" s="3">
        <v>1247204</v>
      </c>
    </row>
    <row r="113" spans="1:51" outlineLevel="1" x14ac:dyDescent="0.25">
      <c r="B113" s="1" t="s">
        <v>210</v>
      </c>
      <c r="C113" s="1" t="s">
        <v>69</v>
      </c>
      <c r="D113" s="1" t="s">
        <v>70</v>
      </c>
      <c r="E113" s="1" t="s">
        <v>93</v>
      </c>
      <c r="F113" s="2">
        <v>44158</v>
      </c>
      <c r="G113" s="2">
        <v>44377</v>
      </c>
      <c r="H113" s="3">
        <v>5</v>
      </c>
      <c r="I113" s="1" t="s">
        <v>56</v>
      </c>
      <c r="J113" s="1" t="s">
        <v>57</v>
      </c>
      <c r="K113" s="4" t="s">
        <v>0</v>
      </c>
      <c r="L113" s="5">
        <v>0.22</v>
      </c>
      <c r="M113" s="6">
        <v>91.881900000000002</v>
      </c>
      <c r="N113" s="1" t="s">
        <v>0</v>
      </c>
      <c r="O113" s="7" t="s">
        <v>0</v>
      </c>
      <c r="P113" s="1" t="s">
        <v>425</v>
      </c>
      <c r="Q113" s="1" t="s">
        <v>426</v>
      </c>
      <c r="R113" s="1" t="s">
        <v>0</v>
      </c>
      <c r="S113" s="1" t="s">
        <v>0</v>
      </c>
      <c r="T113" s="2">
        <v>44154</v>
      </c>
      <c r="U113" s="1" t="s">
        <v>427</v>
      </c>
      <c r="V113" s="1" t="s">
        <v>428</v>
      </c>
      <c r="W113" s="1" t="s">
        <v>429</v>
      </c>
      <c r="X113" s="1" t="s">
        <v>0</v>
      </c>
      <c r="Y113" s="1" t="s">
        <v>429</v>
      </c>
      <c r="Z113" s="1" t="s">
        <v>196</v>
      </c>
      <c r="AA113" s="1" t="s">
        <v>0</v>
      </c>
      <c r="AB113" s="1" t="s">
        <v>195</v>
      </c>
      <c r="AC113" s="5">
        <v>0.25</v>
      </c>
      <c r="AD113" s="1" t="b">
        <v>0</v>
      </c>
      <c r="AE113" s="1" t="s">
        <v>74</v>
      </c>
      <c r="AF113" s="2">
        <v>44133</v>
      </c>
      <c r="AG113" s="6" t="s">
        <v>0</v>
      </c>
      <c r="AH113" s="1" t="s">
        <v>75</v>
      </c>
      <c r="AI113" s="7">
        <v>0.25231999999999999</v>
      </c>
      <c r="AJ113" s="1" t="s">
        <v>430</v>
      </c>
      <c r="AK113" s="1" t="s">
        <v>431</v>
      </c>
      <c r="AL113" s="1" t="s">
        <v>218</v>
      </c>
      <c r="AM113" s="1" t="s">
        <v>0</v>
      </c>
      <c r="AN113" s="1" t="s">
        <v>0</v>
      </c>
      <c r="AO113" s="1" t="s">
        <v>432</v>
      </c>
      <c r="AP113" s="6" t="s">
        <v>0</v>
      </c>
      <c r="AQ113" s="1" t="s">
        <v>0</v>
      </c>
      <c r="AR113" s="1" t="s">
        <v>0</v>
      </c>
      <c r="AS113" s="3">
        <v>27024</v>
      </c>
      <c r="AT113" s="1" t="s">
        <v>433</v>
      </c>
      <c r="AU113" s="2">
        <v>44124.375</v>
      </c>
      <c r="AV113" s="1" t="s">
        <v>139</v>
      </c>
      <c r="AW113" s="1" t="s">
        <v>0</v>
      </c>
      <c r="AX113" s="3">
        <v>87784</v>
      </c>
      <c r="AY113" s="3">
        <v>1247204</v>
      </c>
    </row>
    <row r="114" spans="1:51" outlineLevel="1" x14ac:dyDescent="0.25">
      <c r="B114" s="1" t="s">
        <v>210</v>
      </c>
      <c r="C114" s="1" t="s">
        <v>69</v>
      </c>
      <c r="D114" s="1" t="s">
        <v>70</v>
      </c>
      <c r="E114" s="1" t="s">
        <v>93</v>
      </c>
      <c r="F114" s="2">
        <v>44158</v>
      </c>
      <c r="G114" s="2">
        <v>44377</v>
      </c>
      <c r="H114" s="3">
        <v>5</v>
      </c>
      <c r="I114" s="1" t="s">
        <v>56</v>
      </c>
      <c r="J114" s="1" t="s">
        <v>57</v>
      </c>
      <c r="K114" s="4">
        <v>157277</v>
      </c>
      <c r="L114" s="5">
        <v>0.22</v>
      </c>
      <c r="M114" s="6">
        <v>91.881900000000002</v>
      </c>
      <c r="N114" s="1" t="s">
        <v>0</v>
      </c>
      <c r="O114" s="7" t="s">
        <v>0</v>
      </c>
      <c r="P114" s="1" t="s">
        <v>425</v>
      </c>
      <c r="Q114" s="1" t="s">
        <v>426</v>
      </c>
      <c r="R114" s="1" t="s">
        <v>0</v>
      </c>
      <c r="S114" s="1" t="s">
        <v>0</v>
      </c>
      <c r="T114" s="2">
        <v>44154</v>
      </c>
      <c r="U114" s="1" t="s">
        <v>427</v>
      </c>
      <c r="V114" s="1" t="s">
        <v>428</v>
      </c>
      <c r="W114" s="1" t="s">
        <v>429</v>
      </c>
      <c r="X114" s="1" t="s">
        <v>0</v>
      </c>
      <c r="Y114" s="1" t="s">
        <v>429</v>
      </c>
      <c r="Z114" s="1" t="s">
        <v>61</v>
      </c>
      <c r="AA114" s="1" t="s">
        <v>434</v>
      </c>
      <c r="AB114" s="1" t="s">
        <v>60</v>
      </c>
      <c r="AC114" s="5">
        <v>5.8660699999999997</v>
      </c>
      <c r="AD114" s="1" t="b">
        <v>0</v>
      </c>
      <c r="AE114" s="1" t="s">
        <v>74</v>
      </c>
      <c r="AF114" s="2">
        <v>44133</v>
      </c>
      <c r="AG114" s="6" t="s">
        <v>0</v>
      </c>
      <c r="AH114" s="1" t="s">
        <v>75</v>
      </c>
      <c r="AI114" s="7">
        <v>0.25231999999999999</v>
      </c>
      <c r="AJ114" s="1" t="s">
        <v>430</v>
      </c>
      <c r="AK114" s="1" t="s">
        <v>431</v>
      </c>
      <c r="AL114" s="1" t="s">
        <v>218</v>
      </c>
      <c r="AM114" s="1" t="s">
        <v>0</v>
      </c>
      <c r="AN114" s="1" t="s">
        <v>0</v>
      </c>
      <c r="AO114" s="1" t="s">
        <v>432</v>
      </c>
      <c r="AP114" s="6" t="s">
        <v>0</v>
      </c>
      <c r="AQ114" s="1" t="s">
        <v>0</v>
      </c>
      <c r="AR114" s="1" t="s">
        <v>0</v>
      </c>
      <c r="AS114" s="3">
        <v>27024</v>
      </c>
      <c r="AT114" s="1" t="s">
        <v>433</v>
      </c>
      <c r="AU114" s="2">
        <v>44124.375</v>
      </c>
      <c r="AV114" s="1" t="s">
        <v>139</v>
      </c>
      <c r="AW114" s="1" t="s">
        <v>0</v>
      </c>
      <c r="AX114" s="3">
        <v>87784</v>
      </c>
      <c r="AY114" s="3">
        <v>1247204</v>
      </c>
    </row>
    <row r="115" spans="1:51" outlineLevel="1" x14ac:dyDescent="0.25">
      <c r="B115" s="1" t="s">
        <v>435</v>
      </c>
      <c r="C115" s="1" t="s">
        <v>436</v>
      </c>
      <c r="D115" s="1" t="s">
        <v>171</v>
      </c>
      <c r="E115" s="1" t="s">
        <v>243</v>
      </c>
      <c r="F115" s="2">
        <v>44242</v>
      </c>
      <c r="G115" s="2">
        <v>45518</v>
      </c>
      <c r="H115" s="3">
        <v>36</v>
      </c>
      <c r="I115" s="1" t="s">
        <v>56</v>
      </c>
      <c r="J115" s="1" t="s">
        <v>57</v>
      </c>
      <c r="K115" s="4" t="s">
        <v>0</v>
      </c>
      <c r="L115" s="5">
        <v>0.193</v>
      </c>
      <c r="M115" s="6">
        <v>92.878200000000007</v>
      </c>
      <c r="N115" s="1" t="s">
        <v>0</v>
      </c>
      <c r="O115" s="7" t="s">
        <v>0</v>
      </c>
      <c r="P115" s="1" t="s">
        <v>437</v>
      </c>
      <c r="Q115" s="1" t="s">
        <v>438</v>
      </c>
      <c r="R115" s="1" t="s">
        <v>0</v>
      </c>
      <c r="S115" s="1" t="s">
        <v>0</v>
      </c>
      <c r="T115" s="2">
        <v>44242</v>
      </c>
      <c r="U115" s="1" t="s">
        <v>439</v>
      </c>
      <c r="V115" s="1" t="s">
        <v>428</v>
      </c>
      <c r="W115" s="1" t="s">
        <v>429</v>
      </c>
      <c r="X115" s="1" t="s">
        <v>0</v>
      </c>
      <c r="Y115" s="1" t="s">
        <v>429</v>
      </c>
      <c r="Z115" s="1" t="s">
        <v>196</v>
      </c>
      <c r="AA115" s="1" t="s">
        <v>440</v>
      </c>
      <c r="AB115" s="1" t="s">
        <v>195</v>
      </c>
      <c r="AC115" s="5">
        <v>0.25</v>
      </c>
      <c r="AD115" s="1" t="b">
        <v>0</v>
      </c>
      <c r="AE115" s="1" t="s">
        <v>74</v>
      </c>
      <c r="AF115" s="2">
        <v>44187</v>
      </c>
      <c r="AG115" s="6" t="s">
        <v>0</v>
      </c>
      <c r="AH115" s="1" t="s">
        <v>75</v>
      </c>
      <c r="AI115" s="7">
        <v>3.0797500000000002</v>
      </c>
      <c r="AJ115" s="1" t="s">
        <v>441</v>
      </c>
      <c r="AK115" s="1" t="s">
        <v>87</v>
      </c>
      <c r="AL115" s="1" t="s">
        <v>218</v>
      </c>
      <c r="AM115" s="1" t="s">
        <v>0</v>
      </c>
      <c r="AN115" s="1" t="s">
        <v>0</v>
      </c>
      <c r="AO115" s="1" t="s">
        <v>432</v>
      </c>
      <c r="AP115" s="6" t="s">
        <v>0</v>
      </c>
      <c r="AQ115" s="1" t="s">
        <v>0</v>
      </c>
      <c r="AR115" s="1" t="s">
        <v>0</v>
      </c>
      <c r="AS115" s="3">
        <v>32327</v>
      </c>
      <c r="AT115" s="1" t="s">
        <v>433</v>
      </c>
      <c r="AU115" s="2">
        <v>44165.611111111109</v>
      </c>
      <c r="AV115" s="1" t="s">
        <v>139</v>
      </c>
      <c r="AW115" s="1" t="s">
        <v>0</v>
      </c>
      <c r="AX115" s="3">
        <v>88916</v>
      </c>
      <c r="AY115" s="3">
        <v>1253606</v>
      </c>
    </row>
    <row r="116" spans="1:51" outlineLevel="1" x14ac:dyDescent="0.25">
      <c r="B116" s="1" t="s">
        <v>435</v>
      </c>
      <c r="C116" s="1" t="s">
        <v>436</v>
      </c>
      <c r="D116" s="1" t="s">
        <v>171</v>
      </c>
      <c r="E116" s="1" t="s">
        <v>243</v>
      </c>
      <c r="F116" s="2">
        <v>44242</v>
      </c>
      <c r="G116" s="2">
        <v>45518</v>
      </c>
      <c r="H116" s="3">
        <v>36</v>
      </c>
      <c r="I116" s="1" t="s">
        <v>56</v>
      </c>
      <c r="J116" s="1" t="s">
        <v>57</v>
      </c>
      <c r="K116" s="4" t="s">
        <v>0</v>
      </c>
      <c r="L116" s="5">
        <v>0.193</v>
      </c>
      <c r="M116" s="6">
        <v>92.878200000000007</v>
      </c>
      <c r="N116" s="1" t="s">
        <v>0</v>
      </c>
      <c r="O116" s="7" t="s">
        <v>0</v>
      </c>
      <c r="P116" s="1" t="s">
        <v>437</v>
      </c>
      <c r="Q116" s="1" t="s">
        <v>438</v>
      </c>
      <c r="R116" s="1" t="s">
        <v>0</v>
      </c>
      <c r="S116" s="1" t="s">
        <v>0</v>
      </c>
      <c r="T116" s="2">
        <v>44242</v>
      </c>
      <c r="U116" s="1" t="s">
        <v>439</v>
      </c>
      <c r="V116" s="1" t="s">
        <v>428</v>
      </c>
      <c r="W116" s="1" t="s">
        <v>429</v>
      </c>
      <c r="X116" s="1" t="s">
        <v>0</v>
      </c>
      <c r="Y116" s="1" t="s">
        <v>429</v>
      </c>
      <c r="Z116" s="1" t="s">
        <v>202</v>
      </c>
      <c r="AA116" s="1" t="s">
        <v>440</v>
      </c>
      <c r="AB116" s="1" t="s">
        <v>203</v>
      </c>
      <c r="AC116" s="5">
        <v>0.43179000000000001</v>
      </c>
      <c r="AD116" s="1" t="b">
        <v>0</v>
      </c>
      <c r="AE116" s="1" t="s">
        <v>74</v>
      </c>
      <c r="AF116" s="2">
        <v>44187</v>
      </c>
      <c r="AG116" s="6" t="s">
        <v>0</v>
      </c>
      <c r="AH116" s="1" t="s">
        <v>75</v>
      </c>
      <c r="AI116" s="7">
        <v>3.0797500000000002</v>
      </c>
      <c r="AJ116" s="1" t="s">
        <v>441</v>
      </c>
      <c r="AK116" s="1" t="s">
        <v>87</v>
      </c>
      <c r="AL116" s="1" t="s">
        <v>218</v>
      </c>
      <c r="AM116" s="1" t="s">
        <v>0</v>
      </c>
      <c r="AN116" s="1" t="s">
        <v>0</v>
      </c>
      <c r="AO116" s="1" t="s">
        <v>432</v>
      </c>
      <c r="AP116" s="6" t="s">
        <v>0</v>
      </c>
      <c r="AQ116" s="1" t="s">
        <v>0</v>
      </c>
      <c r="AR116" s="1" t="s">
        <v>0</v>
      </c>
      <c r="AS116" s="3">
        <v>32327</v>
      </c>
      <c r="AT116" s="1" t="s">
        <v>433</v>
      </c>
      <c r="AU116" s="2">
        <v>44165.611111111109</v>
      </c>
      <c r="AV116" s="1" t="s">
        <v>139</v>
      </c>
      <c r="AW116" s="1" t="s">
        <v>0</v>
      </c>
      <c r="AX116" s="3">
        <v>88916</v>
      </c>
      <c r="AY116" s="3">
        <v>1253606</v>
      </c>
    </row>
    <row r="117" spans="1:51" outlineLevel="1" x14ac:dyDescent="0.25">
      <c r="B117" s="1" t="s">
        <v>435</v>
      </c>
      <c r="C117" s="1" t="s">
        <v>436</v>
      </c>
      <c r="D117" s="1" t="s">
        <v>171</v>
      </c>
      <c r="E117" s="1" t="s">
        <v>243</v>
      </c>
      <c r="F117" s="2">
        <v>44242</v>
      </c>
      <c r="G117" s="2">
        <v>45518</v>
      </c>
      <c r="H117" s="3">
        <v>36</v>
      </c>
      <c r="I117" s="1" t="s">
        <v>56</v>
      </c>
      <c r="J117" s="1" t="s">
        <v>57</v>
      </c>
      <c r="K117" s="4" t="s">
        <v>0</v>
      </c>
      <c r="L117" s="5">
        <v>0.193</v>
      </c>
      <c r="M117" s="6">
        <v>92.878200000000007</v>
      </c>
      <c r="N117" s="1" t="s">
        <v>0</v>
      </c>
      <c r="O117" s="7" t="s">
        <v>0</v>
      </c>
      <c r="P117" s="1" t="s">
        <v>437</v>
      </c>
      <c r="Q117" s="1" t="s">
        <v>438</v>
      </c>
      <c r="R117" s="1" t="s">
        <v>0</v>
      </c>
      <c r="S117" s="1" t="s">
        <v>0</v>
      </c>
      <c r="T117" s="2">
        <v>44242</v>
      </c>
      <c r="U117" s="1" t="s">
        <v>439</v>
      </c>
      <c r="V117" s="1" t="s">
        <v>428</v>
      </c>
      <c r="W117" s="1" t="s">
        <v>429</v>
      </c>
      <c r="X117" s="1" t="s">
        <v>0</v>
      </c>
      <c r="Y117" s="1" t="s">
        <v>429</v>
      </c>
      <c r="Z117" s="1" t="s">
        <v>236</v>
      </c>
      <c r="AA117" s="1" t="s">
        <v>440</v>
      </c>
      <c r="AB117" s="1" t="s">
        <v>237</v>
      </c>
      <c r="AC117" s="5">
        <v>1.1995</v>
      </c>
      <c r="AD117" s="1" t="b">
        <v>0</v>
      </c>
      <c r="AE117" s="1" t="s">
        <v>74</v>
      </c>
      <c r="AF117" s="2">
        <v>44187</v>
      </c>
      <c r="AG117" s="6" t="s">
        <v>0</v>
      </c>
      <c r="AH117" s="1" t="s">
        <v>75</v>
      </c>
      <c r="AI117" s="7">
        <v>3.0797500000000002</v>
      </c>
      <c r="AJ117" s="1" t="s">
        <v>441</v>
      </c>
      <c r="AK117" s="1" t="s">
        <v>87</v>
      </c>
      <c r="AL117" s="1" t="s">
        <v>218</v>
      </c>
      <c r="AM117" s="1" t="s">
        <v>0</v>
      </c>
      <c r="AN117" s="1" t="s">
        <v>0</v>
      </c>
      <c r="AO117" s="1" t="s">
        <v>432</v>
      </c>
      <c r="AP117" s="6" t="s">
        <v>0</v>
      </c>
      <c r="AQ117" s="1" t="s">
        <v>0</v>
      </c>
      <c r="AR117" s="1" t="s">
        <v>0</v>
      </c>
      <c r="AS117" s="3">
        <v>32327</v>
      </c>
      <c r="AT117" s="1" t="s">
        <v>433</v>
      </c>
      <c r="AU117" s="2">
        <v>44165.611111111109</v>
      </c>
      <c r="AV117" s="1" t="s">
        <v>139</v>
      </c>
      <c r="AW117" s="1" t="s">
        <v>0</v>
      </c>
      <c r="AX117" s="3">
        <v>88916</v>
      </c>
      <c r="AY117" s="3">
        <v>1253606</v>
      </c>
    </row>
    <row r="118" spans="1:51" outlineLevel="1" x14ac:dyDescent="0.25">
      <c r="B118" s="1" t="s">
        <v>435</v>
      </c>
      <c r="C118" s="1" t="s">
        <v>436</v>
      </c>
      <c r="D118" s="1" t="s">
        <v>171</v>
      </c>
      <c r="E118" s="1" t="s">
        <v>243</v>
      </c>
      <c r="F118" s="2">
        <v>44242</v>
      </c>
      <c r="G118" s="2">
        <v>45518</v>
      </c>
      <c r="H118" s="3">
        <v>36</v>
      </c>
      <c r="I118" s="1" t="s">
        <v>56</v>
      </c>
      <c r="J118" s="1" t="s">
        <v>57</v>
      </c>
      <c r="K118" s="4">
        <v>154000</v>
      </c>
      <c r="L118" s="5">
        <v>0.193</v>
      </c>
      <c r="M118" s="6">
        <v>92.878200000000007</v>
      </c>
      <c r="N118" s="1" t="s">
        <v>0</v>
      </c>
      <c r="O118" s="7" t="s">
        <v>0</v>
      </c>
      <c r="P118" s="1" t="s">
        <v>437</v>
      </c>
      <c r="Q118" s="1" t="s">
        <v>438</v>
      </c>
      <c r="R118" s="1" t="s">
        <v>0</v>
      </c>
      <c r="S118" s="1" t="s">
        <v>0</v>
      </c>
      <c r="T118" s="2">
        <v>44242</v>
      </c>
      <c r="U118" s="1" t="s">
        <v>439</v>
      </c>
      <c r="V118" s="1" t="s">
        <v>428</v>
      </c>
      <c r="W118" s="1" t="s">
        <v>429</v>
      </c>
      <c r="X118" s="1" t="s">
        <v>0</v>
      </c>
      <c r="Y118" s="1" t="s">
        <v>429</v>
      </c>
      <c r="Z118" s="1" t="s">
        <v>241</v>
      </c>
      <c r="AA118" s="1" t="s">
        <v>440</v>
      </c>
      <c r="AB118" s="1" t="s">
        <v>242</v>
      </c>
      <c r="AC118" s="5">
        <v>2</v>
      </c>
      <c r="AD118" s="1" t="b">
        <v>0</v>
      </c>
      <c r="AE118" s="1" t="s">
        <v>74</v>
      </c>
      <c r="AF118" s="2">
        <v>44187</v>
      </c>
      <c r="AG118" s="6" t="s">
        <v>0</v>
      </c>
      <c r="AH118" s="1" t="s">
        <v>75</v>
      </c>
      <c r="AI118" s="7">
        <v>3.0797500000000002</v>
      </c>
      <c r="AJ118" s="1" t="s">
        <v>441</v>
      </c>
      <c r="AK118" s="1" t="s">
        <v>87</v>
      </c>
      <c r="AL118" s="1" t="s">
        <v>218</v>
      </c>
      <c r="AM118" s="1" t="s">
        <v>0</v>
      </c>
      <c r="AN118" s="1" t="s">
        <v>0</v>
      </c>
      <c r="AO118" s="1" t="s">
        <v>432</v>
      </c>
      <c r="AP118" s="6" t="s">
        <v>0</v>
      </c>
      <c r="AQ118" s="1" t="s">
        <v>0</v>
      </c>
      <c r="AR118" s="1" t="s">
        <v>0</v>
      </c>
      <c r="AS118" s="3">
        <v>32327</v>
      </c>
      <c r="AT118" s="1" t="s">
        <v>433</v>
      </c>
      <c r="AU118" s="2">
        <v>44165.611111111109</v>
      </c>
      <c r="AV118" s="1" t="s">
        <v>139</v>
      </c>
      <c r="AW118" s="1" t="s">
        <v>0</v>
      </c>
      <c r="AX118" s="3">
        <v>88916</v>
      </c>
      <c r="AY118" s="3">
        <v>1253606</v>
      </c>
    </row>
    <row r="119" spans="1:51" outlineLevel="1" x14ac:dyDescent="0.25">
      <c r="B119" s="1" t="s">
        <v>435</v>
      </c>
      <c r="C119" s="1" t="s">
        <v>436</v>
      </c>
      <c r="D119" s="1" t="s">
        <v>171</v>
      </c>
      <c r="E119" s="1" t="s">
        <v>243</v>
      </c>
      <c r="F119" s="2">
        <v>44242</v>
      </c>
      <c r="G119" s="2">
        <v>45518</v>
      </c>
      <c r="H119" s="3">
        <v>36</v>
      </c>
      <c r="I119" s="1" t="s">
        <v>56</v>
      </c>
      <c r="J119" s="1" t="s">
        <v>57</v>
      </c>
      <c r="K119" s="4" t="s">
        <v>0</v>
      </c>
      <c r="L119" s="5">
        <v>0.193</v>
      </c>
      <c r="M119" s="6">
        <v>92.878200000000007</v>
      </c>
      <c r="N119" s="1" t="s">
        <v>0</v>
      </c>
      <c r="O119" s="7" t="s">
        <v>0</v>
      </c>
      <c r="P119" s="1" t="s">
        <v>437</v>
      </c>
      <c r="Q119" s="1" t="s">
        <v>438</v>
      </c>
      <c r="R119" s="1" t="s">
        <v>0</v>
      </c>
      <c r="S119" s="1" t="s">
        <v>0</v>
      </c>
      <c r="T119" s="2">
        <v>44242</v>
      </c>
      <c r="U119" s="1" t="s">
        <v>439</v>
      </c>
      <c r="V119" s="1" t="s">
        <v>428</v>
      </c>
      <c r="W119" s="1" t="s">
        <v>429</v>
      </c>
      <c r="X119" s="1" t="s">
        <v>0</v>
      </c>
      <c r="Y119" s="1" t="s">
        <v>429</v>
      </c>
      <c r="Z119" s="1" t="s">
        <v>61</v>
      </c>
      <c r="AA119" s="1" t="s">
        <v>440</v>
      </c>
      <c r="AB119" s="1" t="s">
        <v>60</v>
      </c>
      <c r="AC119" s="5">
        <v>2.35</v>
      </c>
      <c r="AD119" s="1" t="b">
        <v>0</v>
      </c>
      <c r="AE119" s="1" t="s">
        <v>74</v>
      </c>
      <c r="AF119" s="2">
        <v>44187</v>
      </c>
      <c r="AG119" s="6" t="s">
        <v>0</v>
      </c>
      <c r="AH119" s="1" t="s">
        <v>75</v>
      </c>
      <c r="AI119" s="7">
        <v>3.0797500000000002</v>
      </c>
      <c r="AJ119" s="1" t="s">
        <v>441</v>
      </c>
      <c r="AK119" s="1" t="s">
        <v>87</v>
      </c>
      <c r="AL119" s="1" t="s">
        <v>218</v>
      </c>
      <c r="AM119" s="1" t="s">
        <v>0</v>
      </c>
      <c r="AN119" s="1" t="s">
        <v>0</v>
      </c>
      <c r="AO119" s="1" t="s">
        <v>432</v>
      </c>
      <c r="AP119" s="6" t="s">
        <v>0</v>
      </c>
      <c r="AQ119" s="1" t="s">
        <v>0</v>
      </c>
      <c r="AR119" s="1" t="s">
        <v>0</v>
      </c>
      <c r="AS119" s="3">
        <v>32327</v>
      </c>
      <c r="AT119" s="1" t="s">
        <v>433</v>
      </c>
      <c r="AU119" s="2">
        <v>44165.611111111109</v>
      </c>
      <c r="AV119" s="1" t="s">
        <v>139</v>
      </c>
      <c r="AW119" s="1" t="s">
        <v>0</v>
      </c>
      <c r="AX119" s="3">
        <v>88916</v>
      </c>
      <c r="AY119" s="3">
        <v>1253606</v>
      </c>
    </row>
    <row r="120" spans="1:51" outlineLevel="1" x14ac:dyDescent="0.25">
      <c r="F120" s="1"/>
      <c r="G120" s="1"/>
      <c r="H120" s="1"/>
      <c r="K120" s="4" t="str">
        <f>CONCATENATE("Totale: ", TEXT(SUBTOTAL(9, K112:K119), "###.###.###"), "")</f>
        <v>Totale: 311277..</v>
      </c>
      <c r="L120" s="1"/>
      <c r="M120" s="1"/>
      <c r="O120" s="1"/>
      <c r="T120" s="1"/>
      <c r="AC120" s="1"/>
      <c r="AF120" s="1"/>
      <c r="AG120" s="1"/>
      <c r="AI120" s="1"/>
      <c r="AP120" s="1"/>
      <c r="AS120" s="1"/>
      <c r="AU120" s="1"/>
      <c r="AX120" s="1"/>
      <c r="AY120" s="1"/>
    </row>
    <row r="121" spans="1:51" x14ac:dyDescent="0.25">
      <c r="A121" s="8" t="s">
        <v>442</v>
      </c>
      <c r="F121" s="1"/>
      <c r="G121" s="1"/>
      <c r="H121" s="1"/>
      <c r="K121" s="1"/>
      <c r="L121" s="1"/>
      <c r="M121" s="1"/>
      <c r="O121" s="1"/>
      <c r="T121" s="1"/>
      <c r="AC121" s="1"/>
      <c r="AF121" s="1"/>
      <c r="AG121" s="1"/>
      <c r="AI121" s="1"/>
      <c r="AP121" s="1"/>
      <c r="AS121" s="1"/>
      <c r="AU121" s="1"/>
      <c r="AX121" s="1"/>
      <c r="AY121" s="1"/>
    </row>
    <row r="122" spans="1:51" outlineLevel="1" x14ac:dyDescent="0.25">
      <c r="B122" s="1" t="s">
        <v>210</v>
      </c>
      <c r="C122" s="1" t="s">
        <v>69</v>
      </c>
      <c r="D122" s="1" t="s">
        <v>70</v>
      </c>
      <c r="E122" s="1" t="s">
        <v>93</v>
      </c>
      <c r="F122" s="2">
        <v>44158</v>
      </c>
      <c r="G122" s="2">
        <v>44377</v>
      </c>
      <c r="H122" s="3">
        <v>5</v>
      </c>
      <c r="I122" s="1" t="s">
        <v>56</v>
      </c>
      <c r="J122" s="1" t="s">
        <v>57</v>
      </c>
      <c r="K122" s="4" t="s">
        <v>0</v>
      </c>
      <c r="L122" s="5">
        <v>0.41</v>
      </c>
      <c r="M122" s="6">
        <v>91.805300000000003</v>
      </c>
      <c r="N122" s="1" t="s">
        <v>0</v>
      </c>
      <c r="O122" s="7" t="s">
        <v>0</v>
      </c>
      <c r="P122" s="1" t="s">
        <v>443</v>
      </c>
      <c r="Q122" s="1" t="s">
        <v>426</v>
      </c>
      <c r="R122" s="1" t="s">
        <v>0</v>
      </c>
      <c r="S122" s="1" t="s">
        <v>0</v>
      </c>
      <c r="T122" s="2">
        <v>44154</v>
      </c>
      <c r="U122" s="1" t="s">
        <v>427</v>
      </c>
      <c r="V122" s="1" t="s">
        <v>444</v>
      </c>
      <c r="W122" s="1" t="s">
        <v>429</v>
      </c>
      <c r="X122" s="1" t="s">
        <v>0</v>
      </c>
      <c r="Y122" s="1" t="s">
        <v>429</v>
      </c>
      <c r="Z122" s="1" t="s">
        <v>215</v>
      </c>
      <c r="AA122" s="1" t="s">
        <v>0</v>
      </c>
      <c r="AB122" s="1" t="s">
        <v>314</v>
      </c>
      <c r="AC122" s="5">
        <v>0.41799999999999998</v>
      </c>
      <c r="AD122" s="1" t="b">
        <v>0</v>
      </c>
      <c r="AE122" s="1" t="s">
        <v>74</v>
      </c>
      <c r="AF122" s="2">
        <v>44133</v>
      </c>
      <c r="AG122" s="6" t="s">
        <v>0</v>
      </c>
      <c r="AH122" s="1" t="s">
        <v>75</v>
      </c>
      <c r="AI122" s="7">
        <v>0.44642999999999999</v>
      </c>
      <c r="AJ122" s="1" t="s">
        <v>445</v>
      </c>
      <c r="AK122" s="1" t="s">
        <v>446</v>
      </c>
      <c r="AL122" s="1" t="s">
        <v>218</v>
      </c>
      <c r="AM122" s="1" t="s">
        <v>0</v>
      </c>
      <c r="AN122" s="1" t="s">
        <v>0</v>
      </c>
      <c r="AO122" s="1" t="s">
        <v>447</v>
      </c>
      <c r="AP122" s="6" t="s">
        <v>0</v>
      </c>
      <c r="AQ122" s="1" t="s">
        <v>0</v>
      </c>
      <c r="AR122" s="1" t="s">
        <v>0</v>
      </c>
      <c r="AS122" s="3">
        <v>27024</v>
      </c>
      <c r="AT122" s="1" t="s">
        <v>448</v>
      </c>
      <c r="AU122" s="2">
        <v>44124.375</v>
      </c>
      <c r="AV122" s="1" t="s">
        <v>139</v>
      </c>
      <c r="AW122" s="1" t="s">
        <v>0</v>
      </c>
      <c r="AX122" s="3">
        <v>87784</v>
      </c>
      <c r="AY122" s="3">
        <v>1247205</v>
      </c>
    </row>
    <row r="123" spans="1:51" outlineLevel="1" x14ac:dyDescent="0.25">
      <c r="B123" s="1" t="s">
        <v>210</v>
      </c>
      <c r="C123" s="1" t="s">
        <v>69</v>
      </c>
      <c r="D123" s="1" t="s">
        <v>70</v>
      </c>
      <c r="E123" s="1" t="s">
        <v>93</v>
      </c>
      <c r="F123" s="2">
        <v>44158</v>
      </c>
      <c r="G123" s="2">
        <v>44377</v>
      </c>
      <c r="H123" s="3">
        <v>5</v>
      </c>
      <c r="I123" s="1" t="s">
        <v>56</v>
      </c>
      <c r="J123" s="1" t="s">
        <v>57</v>
      </c>
      <c r="K123" s="4" t="s">
        <v>0</v>
      </c>
      <c r="L123" s="5">
        <v>0.41</v>
      </c>
      <c r="M123" s="6">
        <v>91.805300000000003</v>
      </c>
      <c r="N123" s="1" t="s">
        <v>0</v>
      </c>
      <c r="O123" s="7" t="s">
        <v>0</v>
      </c>
      <c r="P123" s="1" t="s">
        <v>443</v>
      </c>
      <c r="Q123" s="1" t="s">
        <v>426</v>
      </c>
      <c r="R123" s="1" t="s">
        <v>0</v>
      </c>
      <c r="S123" s="1" t="s">
        <v>0</v>
      </c>
      <c r="T123" s="2">
        <v>44154</v>
      </c>
      <c r="U123" s="1" t="s">
        <v>427</v>
      </c>
      <c r="V123" s="1" t="s">
        <v>444</v>
      </c>
      <c r="W123" s="1" t="s">
        <v>429</v>
      </c>
      <c r="X123" s="1" t="s">
        <v>0</v>
      </c>
      <c r="Y123" s="1" t="s">
        <v>429</v>
      </c>
      <c r="Z123" s="1" t="s">
        <v>196</v>
      </c>
      <c r="AA123" s="1" t="s">
        <v>0</v>
      </c>
      <c r="AB123" s="1" t="s">
        <v>304</v>
      </c>
      <c r="AC123" s="5">
        <v>0.44</v>
      </c>
      <c r="AD123" s="1" t="b">
        <v>0</v>
      </c>
      <c r="AE123" s="1" t="s">
        <v>74</v>
      </c>
      <c r="AF123" s="2">
        <v>44133</v>
      </c>
      <c r="AG123" s="6" t="s">
        <v>0</v>
      </c>
      <c r="AH123" s="1" t="s">
        <v>75</v>
      </c>
      <c r="AI123" s="7">
        <v>0.44642999999999999</v>
      </c>
      <c r="AJ123" s="1" t="s">
        <v>445</v>
      </c>
      <c r="AK123" s="1" t="s">
        <v>446</v>
      </c>
      <c r="AL123" s="1" t="s">
        <v>218</v>
      </c>
      <c r="AM123" s="1" t="s">
        <v>0</v>
      </c>
      <c r="AN123" s="1" t="s">
        <v>0</v>
      </c>
      <c r="AO123" s="1" t="s">
        <v>447</v>
      </c>
      <c r="AP123" s="6" t="s">
        <v>0</v>
      </c>
      <c r="AQ123" s="1" t="s">
        <v>0</v>
      </c>
      <c r="AR123" s="1" t="s">
        <v>0</v>
      </c>
      <c r="AS123" s="3">
        <v>27024</v>
      </c>
      <c r="AT123" s="1" t="s">
        <v>448</v>
      </c>
      <c r="AU123" s="2">
        <v>44124.375</v>
      </c>
      <c r="AV123" s="1" t="s">
        <v>139</v>
      </c>
      <c r="AW123" s="1" t="s">
        <v>0</v>
      </c>
      <c r="AX123" s="3">
        <v>87784</v>
      </c>
      <c r="AY123" s="3">
        <v>1247205</v>
      </c>
    </row>
    <row r="124" spans="1:51" outlineLevel="1" x14ac:dyDescent="0.25">
      <c r="B124" s="1" t="s">
        <v>210</v>
      </c>
      <c r="C124" s="1" t="s">
        <v>69</v>
      </c>
      <c r="D124" s="1" t="s">
        <v>70</v>
      </c>
      <c r="E124" s="1" t="s">
        <v>93</v>
      </c>
      <c r="F124" s="2">
        <v>44158</v>
      </c>
      <c r="G124" s="2">
        <v>44377</v>
      </c>
      <c r="H124" s="3">
        <v>5</v>
      </c>
      <c r="I124" s="1" t="s">
        <v>56</v>
      </c>
      <c r="J124" s="1" t="s">
        <v>57</v>
      </c>
      <c r="K124" s="4">
        <v>33828</v>
      </c>
      <c r="L124" s="5">
        <v>0.41</v>
      </c>
      <c r="M124" s="6">
        <v>91.805300000000003</v>
      </c>
      <c r="N124" s="1" t="s">
        <v>0</v>
      </c>
      <c r="O124" s="7" t="s">
        <v>0</v>
      </c>
      <c r="P124" s="1" t="s">
        <v>443</v>
      </c>
      <c r="Q124" s="1" t="s">
        <v>426</v>
      </c>
      <c r="R124" s="1" t="s">
        <v>0</v>
      </c>
      <c r="S124" s="1" t="s">
        <v>0</v>
      </c>
      <c r="T124" s="2">
        <v>44154</v>
      </c>
      <c r="U124" s="1" t="s">
        <v>427</v>
      </c>
      <c r="V124" s="1" t="s">
        <v>444</v>
      </c>
      <c r="W124" s="1" t="s">
        <v>429</v>
      </c>
      <c r="X124" s="1" t="s">
        <v>0</v>
      </c>
      <c r="Y124" s="1" t="s">
        <v>429</v>
      </c>
      <c r="Z124" s="1" t="s">
        <v>61</v>
      </c>
      <c r="AA124" s="1" t="s">
        <v>434</v>
      </c>
      <c r="AB124" s="1" t="s">
        <v>249</v>
      </c>
      <c r="AC124" s="5">
        <v>10.83</v>
      </c>
      <c r="AD124" s="1" t="b">
        <v>0</v>
      </c>
      <c r="AE124" s="1" t="s">
        <v>74</v>
      </c>
      <c r="AF124" s="2">
        <v>44133</v>
      </c>
      <c r="AG124" s="6" t="s">
        <v>0</v>
      </c>
      <c r="AH124" s="1" t="s">
        <v>75</v>
      </c>
      <c r="AI124" s="7">
        <v>0.44642999999999999</v>
      </c>
      <c r="AJ124" s="1" t="s">
        <v>445</v>
      </c>
      <c r="AK124" s="1" t="s">
        <v>446</v>
      </c>
      <c r="AL124" s="1" t="s">
        <v>218</v>
      </c>
      <c r="AM124" s="1" t="s">
        <v>0</v>
      </c>
      <c r="AN124" s="1" t="s">
        <v>0</v>
      </c>
      <c r="AO124" s="1" t="s">
        <v>447</v>
      </c>
      <c r="AP124" s="6" t="s">
        <v>0</v>
      </c>
      <c r="AQ124" s="1" t="s">
        <v>0</v>
      </c>
      <c r="AR124" s="1" t="s">
        <v>0</v>
      </c>
      <c r="AS124" s="3">
        <v>27024</v>
      </c>
      <c r="AT124" s="1" t="s">
        <v>448</v>
      </c>
      <c r="AU124" s="2">
        <v>44124.375</v>
      </c>
      <c r="AV124" s="1" t="s">
        <v>139</v>
      </c>
      <c r="AW124" s="1" t="s">
        <v>0</v>
      </c>
      <c r="AX124" s="3">
        <v>87784</v>
      </c>
      <c r="AY124" s="3">
        <v>1247205</v>
      </c>
    </row>
    <row r="125" spans="1:51" outlineLevel="1" x14ac:dyDescent="0.25">
      <c r="B125" s="1" t="s">
        <v>435</v>
      </c>
      <c r="C125" s="1" t="s">
        <v>436</v>
      </c>
      <c r="D125" s="1" t="s">
        <v>171</v>
      </c>
      <c r="E125" s="1" t="s">
        <v>243</v>
      </c>
      <c r="F125" s="2">
        <v>44242</v>
      </c>
      <c r="G125" s="2">
        <v>45518</v>
      </c>
      <c r="H125" s="3">
        <v>36</v>
      </c>
      <c r="I125" s="1" t="s">
        <v>56</v>
      </c>
      <c r="J125" s="1" t="s">
        <v>57</v>
      </c>
      <c r="K125" s="4" t="s">
        <v>0</v>
      </c>
      <c r="L125" s="5">
        <v>0.36799999999999999</v>
      </c>
      <c r="M125" s="6">
        <v>92.6447</v>
      </c>
      <c r="N125" s="1" t="s">
        <v>0</v>
      </c>
      <c r="O125" s="7" t="s">
        <v>0</v>
      </c>
      <c r="P125" s="1" t="s">
        <v>449</v>
      </c>
      <c r="Q125" s="1" t="s">
        <v>450</v>
      </c>
      <c r="R125" s="1" t="s">
        <v>0</v>
      </c>
      <c r="S125" s="1" t="s">
        <v>0</v>
      </c>
      <c r="T125" s="2">
        <v>44242</v>
      </c>
      <c r="U125" s="1" t="s">
        <v>439</v>
      </c>
      <c r="V125" s="1" t="s">
        <v>444</v>
      </c>
      <c r="W125" s="1" t="s">
        <v>429</v>
      </c>
      <c r="X125" s="1" t="s">
        <v>0</v>
      </c>
      <c r="Y125" s="1" t="s">
        <v>429</v>
      </c>
      <c r="Z125" s="1" t="s">
        <v>196</v>
      </c>
      <c r="AA125" s="1" t="s">
        <v>440</v>
      </c>
      <c r="AB125" s="1" t="s">
        <v>304</v>
      </c>
      <c r="AC125" s="5">
        <v>0.44</v>
      </c>
      <c r="AD125" s="1" t="b">
        <v>0</v>
      </c>
      <c r="AE125" s="1" t="s">
        <v>74</v>
      </c>
      <c r="AF125" s="2">
        <v>44187</v>
      </c>
      <c r="AG125" s="6" t="s">
        <v>0</v>
      </c>
      <c r="AH125" s="1" t="s">
        <v>75</v>
      </c>
      <c r="AI125" s="7">
        <v>5.6855900000000004</v>
      </c>
      <c r="AJ125" s="1" t="s">
        <v>451</v>
      </c>
      <c r="AK125" s="1" t="s">
        <v>260</v>
      </c>
      <c r="AL125" s="1" t="s">
        <v>218</v>
      </c>
      <c r="AM125" s="1" t="s">
        <v>0</v>
      </c>
      <c r="AN125" s="1" t="s">
        <v>0</v>
      </c>
      <c r="AO125" s="1" t="s">
        <v>447</v>
      </c>
      <c r="AP125" s="6" t="s">
        <v>0</v>
      </c>
      <c r="AQ125" s="1" t="s">
        <v>0</v>
      </c>
      <c r="AR125" s="1" t="s">
        <v>0</v>
      </c>
      <c r="AS125" s="3">
        <v>32327</v>
      </c>
      <c r="AT125" s="1" t="s">
        <v>448</v>
      </c>
      <c r="AU125" s="2">
        <v>44165.611111111109</v>
      </c>
      <c r="AV125" s="1" t="s">
        <v>139</v>
      </c>
      <c r="AW125" s="1" t="s">
        <v>0</v>
      </c>
      <c r="AX125" s="3">
        <v>88916</v>
      </c>
      <c r="AY125" s="3">
        <v>1253607</v>
      </c>
    </row>
    <row r="126" spans="1:51" outlineLevel="1" x14ac:dyDescent="0.25">
      <c r="B126" s="1" t="s">
        <v>435</v>
      </c>
      <c r="C126" s="1" t="s">
        <v>436</v>
      </c>
      <c r="D126" s="1" t="s">
        <v>171</v>
      </c>
      <c r="E126" s="1" t="s">
        <v>243</v>
      </c>
      <c r="F126" s="2">
        <v>44242</v>
      </c>
      <c r="G126" s="2">
        <v>45518</v>
      </c>
      <c r="H126" s="3">
        <v>36</v>
      </c>
      <c r="I126" s="1" t="s">
        <v>56</v>
      </c>
      <c r="J126" s="1" t="s">
        <v>57</v>
      </c>
      <c r="K126" s="4" t="s">
        <v>0</v>
      </c>
      <c r="L126" s="5">
        <v>0.36799999999999999</v>
      </c>
      <c r="M126" s="6">
        <v>92.6447</v>
      </c>
      <c r="N126" s="1" t="s">
        <v>0</v>
      </c>
      <c r="O126" s="7" t="s">
        <v>0</v>
      </c>
      <c r="P126" s="1" t="s">
        <v>449</v>
      </c>
      <c r="Q126" s="1" t="s">
        <v>450</v>
      </c>
      <c r="R126" s="1" t="s">
        <v>0</v>
      </c>
      <c r="S126" s="1" t="s">
        <v>0</v>
      </c>
      <c r="T126" s="2">
        <v>44242</v>
      </c>
      <c r="U126" s="1" t="s">
        <v>439</v>
      </c>
      <c r="V126" s="1" t="s">
        <v>444</v>
      </c>
      <c r="W126" s="1" t="s">
        <v>429</v>
      </c>
      <c r="X126" s="1" t="s">
        <v>0</v>
      </c>
      <c r="Y126" s="1" t="s">
        <v>429</v>
      </c>
      <c r="Z126" s="1" t="s">
        <v>452</v>
      </c>
      <c r="AA126" s="1" t="s">
        <v>440</v>
      </c>
      <c r="AB126" s="1" t="s">
        <v>453</v>
      </c>
      <c r="AC126" s="5">
        <v>0.6</v>
      </c>
      <c r="AD126" s="1" t="b">
        <v>0</v>
      </c>
      <c r="AE126" s="1" t="s">
        <v>74</v>
      </c>
      <c r="AF126" s="2">
        <v>44187</v>
      </c>
      <c r="AG126" s="6" t="s">
        <v>0</v>
      </c>
      <c r="AH126" s="1" t="s">
        <v>75</v>
      </c>
      <c r="AI126" s="7">
        <v>5.6855900000000004</v>
      </c>
      <c r="AJ126" s="1" t="s">
        <v>451</v>
      </c>
      <c r="AK126" s="1" t="s">
        <v>260</v>
      </c>
      <c r="AL126" s="1" t="s">
        <v>218</v>
      </c>
      <c r="AM126" s="1" t="s">
        <v>0</v>
      </c>
      <c r="AN126" s="1" t="s">
        <v>0</v>
      </c>
      <c r="AO126" s="1" t="s">
        <v>447</v>
      </c>
      <c r="AP126" s="6" t="s">
        <v>0</v>
      </c>
      <c r="AQ126" s="1" t="s">
        <v>0</v>
      </c>
      <c r="AR126" s="1" t="s">
        <v>0</v>
      </c>
      <c r="AS126" s="3">
        <v>32327</v>
      </c>
      <c r="AT126" s="1" t="s">
        <v>448</v>
      </c>
      <c r="AU126" s="2">
        <v>44165.611111111109</v>
      </c>
      <c r="AV126" s="1" t="s">
        <v>139</v>
      </c>
      <c r="AW126" s="1" t="s">
        <v>0</v>
      </c>
      <c r="AX126" s="3">
        <v>88916</v>
      </c>
      <c r="AY126" s="3">
        <v>1253607</v>
      </c>
    </row>
    <row r="127" spans="1:51" outlineLevel="1" x14ac:dyDescent="0.25">
      <c r="B127" s="1" t="s">
        <v>435</v>
      </c>
      <c r="C127" s="1" t="s">
        <v>436</v>
      </c>
      <c r="D127" s="1" t="s">
        <v>171</v>
      </c>
      <c r="E127" s="1" t="s">
        <v>243</v>
      </c>
      <c r="F127" s="2">
        <v>44242</v>
      </c>
      <c r="G127" s="2">
        <v>45518</v>
      </c>
      <c r="H127" s="3">
        <v>36</v>
      </c>
      <c r="I127" s="1" t="s">
        <v>56</v>
      </c>
      <c r="J127" s="1" t="s">
        <v>57</v>
      </c>
      <c r="K127" s="4" t="s">
        <v>0</v>
      </c>
      <c r="L127" s="5">
        <v>0.36799999999999999</v>
      </c>
      <c r="M127" s="6">
        <v>92.6447</v>
      </c>
      <c r="N127" s="1" t="s">
        <v>0</v>
      </c>
      <c r="O127" s="7" t="s">
        <v>0</v>
      </c>
      <c r="P127" s="1" t="s">
        <v>449</v>
      </c>
      <c r="Q127" s="1" t="s">
        <v>450</v>
      </c>
      <c r="R127" s="1" t="s">
        <v>0</v>
      </c>
      <c r="S127" s="1" t="s">
        <v>0</v>
      </c>
      <c r="T127" s="2">
        <v>44242</v>
      </c>
      <c r="U127" s="1" t="s">
        <v>439</v>
      </c>
      <c r="V127" s="1" t="s">
        <v>444</v>
      </c>
      <c r="W127" s="1" t="s">
        <v>429</v>
      </c>
      <c r="X127" s="1" t="s">
        <v>0</v>
      </c>
      <c r="Y127" s="1" t="s">
        <v>429</v>
      </c>
      <c r="Z127" s="1" t="s">
        <v>202</v>
      </c>
      <c r="AA127" s="1" t="s">
        <v>440</v>
      </c>
      <c r="AB127" s="1" t="s">
        <v>305</v>
      </c>
      <c r="AC127" s="5">
        <v>0.82213999999999998</v>
      </c>
      <c r="AD127" s="1" t="b">
        <v>0</v>
      </c>
      <c r="AE127" s="1" t="s">
        <v>74</v>
      </c>
      <c r="AF127" s="2">
        <v>44187</v>
      </c>
      <c r="AG127" s="6" t="s">
        <v>0</v>
      </c>
      <c r="AH127" s="1" t="s">
        <v>75</v>
      </c>
      <c r="AI127" s="7">
        <v>5.6855900000000004</v>
      </c>
      <c r="AJ127" s="1" t="s">
        <v>451</v>
      </c>
      <c r="AK127" s="1" t="s">
        <v>260</v>
      </c>
      <c r="AL127" s="1" t="s">
        <v>218</v>
      </c>
      <c r="AM127" s="1" t="s">
        <v>0</v>
      </c>
      <c r="AN127" s="1" t="s">
        <v>0</v>
      </c>
      <c r="AO127" s="1" t="s">
        <v>447</v>
      </c>
      <c r="AP127" s="6" t="s">
        <v>0</v>
      </c>
      <c r="AQ127" s="1" t="s">
        <v>0</v>
      </c>
      <c r="AR127" s="1" t="s">
        <v>0</v>
      </c>
      <c r="AS127" s="3">
        <v>32327</v>
      </c>
      <c r="AT127" s="1" t="s">
        <v>448</v>
      </c>
      <c r="AU127" s="2">
        <v>44165.611111111109</v>
      </c>
      <c r="AV127" s="1" t="s">
        <v>139</v>
      </c>
      <c r="AW127" s="1" t="s">
        <v>0</v>
      </c>
      <c r="AX127" s="3">
        <v>88916</v>
      </c>
      <c r="AY127" s="3">
        <v>1253607</v>
      </c>
    </row>
    <row r="128" spans="1:51" outlineLevel="1" x14ac:dyDescent="0.25">
      <c r="B128" s="1" t="s">
        <v>435</v>
      </c>
      <c r="C128" s="1" t="s">
        <v>436</v>
      </c>
      <c r="D128" s="1" t="s">
        <v>171</v>
      </c>
      <c r="E128" s="1" t="s">
        <v>243</v>
      </c>
      <c r="F128" s="2">
        <v>44242</v>
      </c>
      <c r="G128" s="2">
        <v>45518</v>
      </c>
      <c r="H128" s="3">
        <v>36</v>
      </c>
      <c r="I128" s="1" t="s">
        <v>56</v>
      </c>
      <c r="J128" s="1" t="s">
        <v>57</v>
      </c>
      <c r="K128" s="4" t="s">
        <v>0</v>
      </c>
      <c r="L128" s="5">
        <v>0.36799999999999999</v>
      </c>
      <c r="M128" s="6">
        <v>92.6447</v>
      </c>
      <c r="N128" s="1" t="s">
        <v>0</v>
      </c>
      <c r="O128" s="7" t="s">
        <v>0</v>
      </c>
      <c r="P128" s="1" t="s">
        <v>449</v>
      </c>
      <c r="Q128" s="1" t="s">
        <v>450</v>
      </c>
      <c r="R128" s="1" t="s">
        <v>0</v>
      </c>
      <c r="S128" s="1" t="s">
        <v>0</v>
      </c>
      <c r="T128" s="2">
        <v>44242</v>
      </c>
      <c r="U128" s="1" t="s">
        <v>439</v>
      </c>
      <c r="V128" s="1" t="s">
        <v>444</v>
      </c>
      <c r="W128" s="1" t="s">
        <v>429</v>
      </c>
      <c r="X128" s="1" t="s">
        <v>0</v>
      </c>
      <c r="Y128" s="1" t="s">
        <v>429</v>
      </c>
      <c r="Z128" s="1" t="s">
        <v>236</v>
      </c>
      <c r="AA128" s="1" t="s">
        <v>440</v>
      </c>
      <c r="AB128" s="1" t="s">
        <v>343</v>
      </c>
      <c r="AC128" s="5">
        <v>1.3995</v>
      </c>
      <c r="AD128" s="1" t="b">
        <v>0</v>
      </c>
      <c r="AE128" s="1" t="s">
        <v>74</v>
      </c>
      <c r="AF128" s="2">
        <v>44187</v>
      </c>
      <c r="AG128" s="6" t="s">
        <v>0</v>
      </c>
      <c r="AH128" s="1" t="s">
        <v>75</v>
      </c>
      <c r="AI128" s="7">
        <v>5.6855900000000004</v>
      </c>
      <c r="AJ128" s="1" t="s">
        <v>451</v>
      </c>
      <c r="AK128" s="1" t="s">
        <v>260</v>
      </c>
      <c r="AL128" s="1" t="s">
        <v>218</v>
      </c>
      <c r="AM128" s="1" t="s">
        <v>0</v>
      </c>
      <c r="AN128" s="1" t="s">
        <v>0</v>
      </c>
      <c r="AO128" s="1" t="s">
        <v>447</v>
      </c>
      <c r="AP128" s="6" t="s">
        <v>0</v>
      </c>
      <c r="AQ128" s="1" t="s">
        <v>0</v>
      </c>
      <c r="AR128" s="1" t="s">
        <v>0</v>
      </c>
      <c r="AS128" s="3">
        <v>32327</v>
      </c>
      <c r="AT128" s="1" t="s">
        <v>448</v>
      </c>
      <c r="AU128" s="2">
        <v>44165.611111111109</v>
      </c>
      <c r="AV128" s="1" t="s">
        <v>139</v>
      </c>
      <c r="AW128" s="1" t="s">
        <v>0</v>
      </c>
      <c r="AX128" s="3">
        <v>88916</v>
      </c>
      <c r="AY128" s="3">
        <v>1253607</v>
      </c>
    </row>
    <row r="129" spans="1:51" outlineLevel="1" x14ac:dyDescent="0.25">
      <c r="B129" s="1" t="s">
        <v>435</v>
      </c>
      <c r="C129" s="1" t="s">
        <v>436</v>
      </c>
      <c r="D129" s="1" t="s">
        <v>171</v>
      </c>
      <c r="E129" s="1" t="s">
        <v>243</v>
      </c>
      <c r="F129" s="2">
        <v>44242</v>
      </c>
      <c r="G129" s="2">
        <v>45518</v>
      </c>
      <c r="H129" s="3">
        <v>36</v>
      </c>
      <c r="I129" s="1" t="s">
        <v>56</v>
      </c>
      <c r="J129" s="1" t="s">
        <v>57</v>
      </c>
      <c r="K129" s="4">
        <v>22400</v>
      </c>
      <c r="L129" s="5">
        <v>0.36799999999999999</v>
      </c>
      <c r="M129" s="6">
        <v>92.6447</v>
      </c>
      <c r="N129" s="1" t="s">
        <v>0</v>
      </c>
      <c r="O129" s="7" t="s">
        <v>0</v>
      </c>
      <c r="P129" s="1" t="s">
        <v>449</v>
      </c>
      <c r="Q129" s="1" t="s">
        <v>450</v>
      </c>
      <c r="R129" s="1" t="s">
        <v>0</v>
      </c>
      <c r="S129" s="1" t="s">
        <v>0</v>
      </c>
      <c r="T129" s="2">
        <v>44242</v>
      </c>
      <c r="U129" s="1" t="s">
        <v>439</v>
      </c>
      <c r="V129" s="1" t="s">
        <v>444</v>
      </c>
      <c r="W129" s="1" t="s">
        <v>429</v>
      </c>
      <c r="X129" s="1" t="s">
        <v>0</v>
      </c>
      <c r="Y129" s="1" t="s">
        <v>429</v>
      </c>
      <c r="Z129" s="1" t="s">
        <v>241</v>
      </c>
      <c r="AA129" s="1" t="s">
        <v>440</v>
      </c>
      <c r="AB129" s="1" t="s">
        <v>344</v>
      </c>
      <c r="AC129" s="5">
        <v>3.69</v>
      </c>
      <c r="AD129" s="1" t="b">
        <v>0</v>
      </c>
      <c r="AE129" s="1" t="s">
        <v>74</v>
      </c>
      <c r="AF129" s="2">
        <v>44187</v>
      </c>
      <c r="AG129" s="6" t="s">
        <v>0</v>
      </c>
      <c r="AH129" s="1" t="s">
        <v>75</v>
      </c>
      <c r="AI129" s="7">
        <v>5.6855900000000004</v>
      </c>
      <c r="AJ129" s="1" t="s">
        <v>451</v>
      </c>
      <c r="AK129" s="1" t="s">
        <v>260</v>
      </c>
      <c r="AL129" s="1" t="s">
        <v>218</v>
      </c>
      <c r="AM129" s="1" t="s">
        <v>0</v>
      </c>
      <c r="AN129" s="1" t="s">
        <v>0</v>
      </c>
      <c r="AO129" s="1" t="s">
        <v>447</v>
      </c>
      <c r="AP129" s="6" t="s">
        <v>0</v>
      </c>
      <c r="AQ129" s="1" t="s">
        <v>0</v>
      </c>
      <c r="AR129" s="1" t="s">
        <v>0</v>
      </c>
      <c r="AS129" s="3">
        <v>32327</v>
      </c>
      <c r="AT129" s="1" t="s">
        <v>448</v>
      </c>
      <c r="AU129" s="2">
        <v>44165.611111111109</v>
      </c>
      <c r="AV129" s="1" t="s">
        <v>139</v>
      </c>
      <c r="AW129" s="1" t="s">
        <v>0</v>
      </c>
      <c r="AX129" s="3">
        <v>88916</v>
      </c>
      <c r="AY129" s="3">
        <v>1253607</v>
      </c>
    </row>
    <row r="130" spans="1:51" outlineLevel="1" x14ac:dyDescent="0.25">
      <c r="B130" s="1" t="s">
        <v>435</v>
      </c>
      <c r="C130" s="1" t="s">
        <v>436</v>
      </c>
      <c r="D130" s="1" t="s">
        <v>171</v>
      </c>
      <c r="E130" s="1" t="s">
        <v>243</v>
      </c>
      <c r="F130" s="2">
        <v>44242</v>
      </c>
      <c r="G130" s="2">
        <v>45518</v>
      </c>
      <c r="H130" s="3">
        <v>36</v>
      </c>
      <c r="I130" s="1" t="s">
        <v>56</v>
      </c>
      <c r="J130" s="1" t="s">
        <v>57</v>
      </c>
      <c r="K130" s="4" t="s">
        <v>0</v>
      </c>
      <c r="L130" s="5">
        <v>0.36799999999999999</v>
      </c>
      <c r="M130" s="6">
        <v>92.6447</v>
      </c>
      <c r="N130" s="1" t="s">
        <v>0</v>
      </c>
      <c r="O130" s="7" t="s">
        <v>0</v>
      </c>
      <c r="P130" s="1" t="s">
        <v>449</v>
      </c>
      <c r="Q130" s="1" t="s">
        <v>450</v>
      </c>
      <c r="R130" s="1" t="s">
        <v>0</v>
      </c>
      <c r="S130" s="1" t="s">
        <v>0</v>
      </c>
      <c r="T130" s="2">
        <v>44242</v>
      </c>
      <c r="U130" s="1" t="s">
        <v>439</v>
      </c>
      <c r="V130" s="1" t="s">
        <v>444</v>
      </c>
      <c r="W130" s="1" t="s">
        <v>429</v>
      </c>
      <c r="X130" s="1" t="s">
        <v>0</v>
      </c>
      <c r="Y130" s="1" t="s">
        <v>429</v>
      </c>
      <c r="Z130" s="1" t="s">
        <v>61</v>
      </c>
      <c r="AA130" s="1" t="s">
        <v>440</v>
      </c>
      <c r="AB130" s="1" t="s">
        <v>249</v>
      </c>
      <c r="AC130" s="5">
        <v>4.33</v>
      </c>
      <c r="AD130" s="1" t="b">
        <v>0</v>
      </c>
      <c r="AE130" s="1" t="s">
        <v>74</v>
      </c>
      <c r="AF130" s="2">
        <v>44187</v>
      </c>
      <c r="AG130" s="6" t="s">
        <v>0</v>
      </c>
      <c r="AH130" s="1" t="s">
        <v>75</v>
      </c>
      <c r="AI130" s="7">
        <v>5.6855900000000004</v>
      </c>
      <c r="AJ130" s="1" t="s">
        <v>451</v>
      </c>
      <c r="AK130" s="1" t="s">
        <v>260</v>
      </c>
      <c r="AL130" s="1" t="s">
        <v>218</v>
      </c>
      <c r="AM130" s="1" t="s">
        <v>0</v>
      </c>
      <c r="AN130" s="1" t="s">
        <v>0</v>
      </c>
      <c r="AO130" s="1" t="s">
        <v>447</v>
      </c>
      <c r="AP130" s="6" t="s">
        <v>0</v>
      </c>
      <c r="AQ130" s="1" t="s">
        <v>0</v>
      </c>
      <c r="AR130" s="1" t="s">
        <v>0</v>
      </c>
      <c r="AS130" s="3">
        <v>32327</v>
      </c>
      <c r="AT130" s="1" t="s">
        <v>448</v>
      </c>
      <c r="AU130" s="2">
        <v>44165.611111111109</v>
      </c>
      <c r="AV130" s="1" t="s">
        <v>139</v>
      </c>
      <c r="AW130" s="1" t="s">
        <v>0</v>
      </c>
      <c r="AX130" s="3">
        <v>88916</v>
      </c>
      <c r="AY130" s="3">
        <v>1253607</v>
      </c>
    </row>
    <row r="131" spans="1:51" outlineLevel="1" x14ac:dyDescent="0.25">
      <c r="F131" s="1"/>
      <c r="G131" s="1"/>
      <c r="H131" s="1"/>
      <c r="K131" s="4" t="str">
        <f>CONCATENATE("Totale: ", TEXT(SUBTOTAL(9, K122:K130), "###.###.###"), "")</f>
        <v>Totale: 56228..</v>
      </c>
      <c r="L131" s="1"/>
      <c r="M131" s="1"/>
      <c r="O131" s="1"/>
      <c r="T131" s="1"/>
      <c r="AC131" s="1"/>
      <c r="AF131" s="1"/>
      <c r="AG131" s="1"/>
      <c r="AI131" s="1"/>
      <c r="AP131" s="1"/>
      <c r="AS131" s="1"/>
      <c r="AU131" s="1"/>
      <c r="AX131" s="1"/>
      <c r="AY131" s="1"/>
    </row>
    <row r="132" spans="1:51" x14ac:dyDescent="0.25">
      <c r="A132" s="8" t="s">
        <v>454</v>
      </c>
      <c r="F132" s="1"/>
      <c r="G132" s="1"/>
      <c r="H132" s="1"/>
      <c r="K132" s="1"/>
      <c r="L132" s="1"/>
      <c r="M132" s="1"/>
      <c r="O132" s="1"/>
      <c r="T132" s="1"/>
      <c r="AC132" s="1"/>
      <c r="AF132" s="1"/>
      <c r="AG132" s="1"/>
      <c r="AI132" s="1"/>
      <c r="AP132" s="1"/>
      <c r="AS132" s="1"/>
      <c r="AU132" s="1"/>
      <c r="AX132" s="1"/>
      <c r="AY132" s="1"/>
    </row>
    <row r="133" spans="1:51" outlineLevel="1" x14ac:dyDescent="0.25">
      <c r="B133" s="1" t="s">
        <v>210</v>
      </c>
      <c r="C133" s="1" t="s">
        <v>69</v>
      </c>
      <c r="D133" s="1" t="s">
        <v>70</v>
      </c>
      <c r="E133" s="1" t="s">
        <v>93</v>
      </c>
      <c r="F133" s="2">
        <v>44158</v>
      </c>
      <c r="G133" s="2">
        <v>44377</v>
      </c>
      <c r="H133" s="3">
        <v>5</v>
      </c>
      <c r="I133" s="1" t="s">
        <v>56</v>
      </c>
      <c r="J133" s="1" t="s">
        <v>57</v>
      </c>
      <c r="K133" s="4" t="s">
        <v>0</v>
      </c>
      <c r="L133" s="5">
        <v>0.46500000000000002</v>
      </c>
      <c r="M133" s="6">
        <v>93.804100000000005</v>
      </c>
      <c r="N133" s="1" t="s">
        <v>0</v>
      </c>
      <c r="O133" s="7" t="s">
        <v>0</v>
      </c>
      <c r="P133" s="1" t="s">
        <v>455</v>
      </c>
      <c r="Q133" s="1" t="s">
        <v>426</v>
      </c>
      <c r="R133" s="1" t="s">
        <v>0</v>
      </c>
      <c r="S133" s="1" t="s">
        <v>0</v>
      </c>
      <c r="T133" s="2">
        <v>44154</v>
      </c>
      <c r="U133" s="1" t="s">
        <v>427</v>
      </c>
      <c r="V133" s="1" t="s">
        <v>456</v>
      </c>
      <c r="W133" s="1" t="s">
        <v>429</v>
      </c>
      <c r="X133" s="1" t="s">
        <v>0</v>
      </c>
      <c r="Y133" s="1" t="s">
        <v>429</v>
      </c>
      <c r="Z133" s="1" t="s">
        <v>215</v>
      </c>
      <c r="AA133" s="1" t="s">
        <v>0</v>
      </c>
      <c r="AB133" s="1" t="s">
        <v>403</v>
      </c>
      <c r="AC133" s="5">
        <v>0.42226999999999998</v>
      </c>
      <c r="AD133" s="1" t="b">
        <v>0</v>
      </c>
      <c r="AE133" s="1" t="s">
        <v>74</v>
      </c>
      <c r="AF133" s="2">
        <v>44133</v>
      </c>
      <c r="AG133" s="6" t="s">
        <v>0</v>
      </c>
      <c r="AH133" s="1" t="s">
        <v>75</v>
      </c>
      <c r="AI133" s="7">
        <v>0.47410999999999998</v>
      </c>
      <c r="AJ133" s="1" t="s">
        <v>457</v>
      </c>
      <c r="AK133" s="1" t="s">
        <v>458</v>
      </c>
      <c r="AL133" s="1" t="s">
        <v>218</v>
      </c>
      <c r="AM133" s="1" t="s">
        <v>0</v>
      </c>
      <c r="AN133" s="1" t="s">
        <v>0</v>
      </c>
      <c r="AO133" s="1" t="s">
        <v>459</v>
      </c>
      <c r="AP133" s="6" t="s">
        <v>0</v>
      </c>
      <c r="AQ133" s="1" t="s">
        <v>0</v>
      </c>
      <c r="AR133" s="1" t="s">
        <v>0</v>
      </c>
      <c r="AS133" s="3">
        <v>27024</v>
      </c>
      <c r="AT133" s="1" t="s">
        <v>460</v>
      </c>
      <c r="AU133" s="2">
        <v>44124.375</v>
      </c>
      <c r="AV133" s="1" t="s">
        <v>139</v>
      </c>
      <c r="AW133" s="1" t="s">
        <v>0</v>
      </c>
      <c r="AX133" s="3">
        <v>87784</v>
      </c>
      <c r="AY133" s="3">
        <v>1247206</v>
      </c>
    </row>
    <row r="134" spans="1:51" outlineLevel="1" x14ac:dyDescent="0.25">
      <c r="B134" s="1" t="s">
        <v>210</v>
      </c>
      <c r="C134" s="1" t="s">
        <v>69</v>
      </c>
      <c r="D134" s="1" t="s">
        <v>70</v>
      </c>
      <c r="E134" s="1" t="s">
        <v>93</v>
      </c>
      <c r="F134" s="2">
        <v>44158</v>
      </c>
      <c r="G134" s="2">
        <v>44377</v>
      </c>
      <c r="H134" s="3">
        <v>5</v>
      </c>
      <c r="I134" s="1" t="s">
        <v>56</v>
      </c>
      <c r="J134" s="1" t="s">
        <v>57</v>
      </c>
      <c r="K134" s="4" t="s">
        <v>0</v>
      </c>
      <c r="L134" s="5">
        <v>0.46500000000000002</v>
      </c>
      <c r="M134" s="6">
        <v>93.804100000000005</v>
      </c>
      <c r="N134" s="1" t="s">
        <v>0</v>
      </c>
      <c r="O134" s="7" t="s">
        <v>0</v>
      </c>
      <c r="P134" s="1" t="s">
        <v>455</v>
      </c>
      <c r="Q134" s="1" t="s">
        <v>426</v>
      </c>
      <c r="R134" s="1" t="s">
        <v>0</v>
      </c>
      <c r="S134" s="1" t="s">
        <v>0</v>
      </c>
      <c r="T134" s="2">
        <v>44154</v>
      </c>
      <c r="U134" s="1" t="s">
        <v>427</v>
      </c>
      <c r="V134" s="1" t="s">
        <v>456</v>
      </c>
      <c r="W134" s="1" t="s">
        <v>429</v>
      </c>
      <c r="X134" s="1" t="s">
        <v>0</v>
      </c>
      <c r="Y134" s="1" t="s">
        <v>429</v>
      </c>
      <c r="Z134" s="1" t="s">
        <v>196</v>
      </c>
      <c r="AA134" s="1" t="s">
        <v>0</v>
      </c>
      <c r="AB134" s="1" t="s">
        <v>394</v>
      </c>
      <c r="AC134" s="5">
        <v>0.47</v>
      </c>
      <c r="AD134" s="1" t="b">
        <v>0</v>
      </c>
      <c r="AE134" s="1" t="s">
        <v>74</v>
      </c>
      <c r="AF134" s="2">
        <v>44133</v>
      </c>
      <c r="AG134" s="6" t="s">
        <v>0</v>
      </c>
      <c r="AH134" s="1" t="s">
        <v>75</v>
      </c>
      <c r="AI134" s="7">
        <v>0.47410999999999998</v>
      </c>
      <c r="AJ134" s="1" t="s">
        <v>457</v>
      </c>
      <c r="AK134" s="1" t="s">
        <v>458</v>
      </c>
      <c r="AL134" s="1" t="s">
        <v>218</v>
      </c>
      <c r="AM134" s="1" t="s">
        <v>0</v>
      </c>
      <c r="AN134" s="1" t="s">
        <v>0</v>
      </c>
      <c r="AO134" s="1" t="s">
        <v>459</v>
      </c>
      <c r="AP134" s="6" t="s">
        <v>0</v>
      </c>
      <c r="AQ134" s="1" t="s">
        <v>0</v>
      </c>
      <c r="AR134" s="1" t="s">
        <v>0</v>
      </c>
      <c r="AS134" s="3">
        <v>27024</v>
      </c>
      <c r="AT134" s="1" t="s">
        <v>460</v>
      </c>
      <c r="AU134" s="2">
        <v>44124.375</v>
      </c>
      <c r="AV134" s="1" t="s">
        <v>139</v>
      </c>
      <c r="AW134" s="1" t="s">
        <v>0</v>
      </c>
      <c r="AX134" s="3">
        <v>87784</v>
      </c>
      <c r="AY134" s="3">
        <v>1247206</v>
      </c>
    </row>
    <row r="135" spans="1:51" outlineLevel="1" x14ac:dyDescent="0.25">
      <c r="B135" s="1" t="s">
        <v>210</v>
      </c>
      <c r="C135" s="1" t="s">
        <v>69</v>
      </c>
      <c r="D135" s="1" t="s">
        <v>70</v>
      </c>
      <c r="E135" s="1" t="s">
        <v>93</v>
      </c>
      <c r="F135" s="2">
        <v>44158</v>
      </c>
      <c r="G135" s="2">
        <v>44377</v>
      </c>
      <c r="H135" s="3">
        <v>5</v>
      </c>
      <c r="I135" s="1" t="s">
        <v>56</v>
      </c>
      <c r="J135" s="1" t="s">
        <v>57</v>
      </c>
      <c r="K135" s="4">
        <v>8174</v>
      </c>
      <c r="L135" s="5">
        <v>0.46500000000000002</v>
      </c>
      <c r="M135" s="6">
        <v>93.804100000000005</v>
      </c>
      <c r="N135" s="1" t="s">
        <v>0</v>
      </c>
      <c r="O135" s="7" t="s">
        <v>0</v>
      </c>
      <c r="P135" s="1" t="s">
        <v>455</v>
      </c>
      <c r="Q135" s="1" t="s">
        <v>426</v>
      </c>
      <c r="R135" s="1" t="s">
        <v>0</v>
      </c>
      <c r="S135" s="1" t="s">
        <v>0</v>
      </c>
      <c r="T135" s="2">
        <v>44154</v>
      </c>
      <c r="U135" s="1" t="s">
        <v>427</v>
      </c>
      <c r="V135" s="1" t="s">
        <v>456</v>
      </c>
      <c r="W135" s="1" t="s">
        <v>429</v>
      </c>
      <c r="X135" s="1" t="s">
        <v>0</v>
      </c>
      <c r="Y135" s="1" t="s">
        <v>429</v>
      </c>
      <c r="Z135" s="1" t="s">
        <v>61</v>
      </c>
      <c r="AA135" s="1" t="s">
        <v>434</v>
      </c>
      <c r="AB135" s="1" t="s">
        <v>348</v>
      </c>
      <c r="AC135" s="5">
        <v>16.245000000000001</v>
      </c>
      <c r="AD135" s="1" t="b">
        <v>0</v>
      </c>
      <c r="AE135" s="1" t="s">
        <v>74</v>
      </c>
      <c r="AF135" s="2">
        <v>44133</v>
      </c>
      <c r="AG135" s="6" t="s">
        <v>0</v>
      </c>
      <c r="AH135" s="1" t="s">
        <v>75</v>
      </c>
      <c r="AI135" s="7">
        <v>0.47410999999999998</v>
      </c>
      <c r="AJ135" s="1" t="s">
        <v>457</v>
      </c>
      <c r="AK135" s="1" t="s">
        <v>458</v>
      </c>
      <c r="AL135" s="1" t="s">
        <v>218</v>
      </c>
      <c r="AM135" s="1" t="s">
        <v>0</v>
      </c>
      <c r="AN135" s="1" t="s">
        <v>0</v>
      </c>
      <c r="AO135" s="1" t="s">
        <v>459</v>
      </c>
      <c r="AP135" s="6" t="s">
        <v>0</v>
      </c>
      <c r="AQ135" s="1" t="s">
        <v>0</v>
      </c>
      <c r="AR135" s="1" t="s">
        <v>0</v>
      </c>
      <c r="AS135" s="3">
        <v>27024</v>
      </c>
      <c r="AT135" s="1" t="s">
        <v>460</v>
      </c>
      <c r="AU135" s="2">
        <v>44124.375</v>
      </c>
      <c r="AV135" s="1" t="s">
        <v>139</v>
      </c>
      <c r="AW135" s="1" t="s">
        <v>0</v>
      </c>
      <c r="AX135" s="3">
        <v>87784</v>
      </c>
      <c r="AY135" s="3">
        <v>1247206</v>
      </c>
    </row>
    <row r="136" spans="1:51" outlineLevel="1" x14ac:dyDescent="0.25">
      <c r="B136" s="1" t="s">
        <v>435</v>
      </c>
      <c r="C136" s="1" t="s">
        <v>436</v>
      </c>
      <c r="D136" s="1" t="s">
        <v>171</v>
      </c>
      <c r="E136" s="1" t="s">
        <v>243</v>
      </c>
      <c r="F136" s="2">
        <v>44242</v>
      </c>
      <c r="G136" s="2">
        <v>45518</v>
      </c>
      <c r="H136" s="3">
        <v>36</v>
      </c>
      <c r="I136" s="1" t="s">
        <v>56</v>
      </c>
      <c r="J136" s="1" t="s">
        <v>57</v>
      </c>
      <c r="K136" s="4" t="s">
        <v>0</v>
      </c>
      <c r="L136" s="5">
        <v>0.46500000000000002</v>
      </c>
      <c r="M136" s="6">
        <v>93.804100000000005</v>
      </c>
      <c r="N136" s="1" t="s">
        <v>0</v>
      </c>
      <c r="O136" s="7" t="s">
        <v>0</v>
      </c>
      <c r="P136" s="1" t="s">
        <v>461</v>
      </c>
      <c r="Q136" s="1" t="s">
        <v>438</v>
      </c>
      <c r="R136" s="1" t="s">
        <v>0</v>
      </c>
      <c r="S136" s="1" t="s">
        <v>0</v>
      </c>
      <c r="T136" s="2">
        <v>44242</v>
      </c>
      <c r="U136" s="1" t="s">
        <v>439</v>
      </c>
      <c r="V136" s="1" t="s">
        <v>456</v>
      </c>
      <c r="W136" s="1" t="s">
        <v>429</v>
      </c>
      <c r="X136" s="1" t="s">
        <v>0</v>
      </c>
      <c r="Y136" s="1" t="s">
        <v>429</v>
      </c>
      <c r="Z136" s="1" t="s">
        <v>196</v>
      </c>
      <c r="AA136" s="1" t="s">
        <v>440</v>
      </c>
      <c r="AB136" s="1" t="s">
        <v>394</v>
      </c>
      <c r="AC136" s="5">
        <v>0.47</v>
      </c>
      <c r="AD136" s="1" t="b">
        <v>0</v>
      </c>
      <c r="AE136" s="1" t="s">
        <v>74</v>
      </c>
      <c r="AF136" s="2">
        <v>44187</v>
      </c>
      <c r="AG136" s="6" t="s">
        <v>0</v>
      </c>
      <c r="AH136" s="1" t="s">
        <v>75</v>
      </c>
      <c r="AI136" s="7">
        <v>8.5288199999999996</v>
      </c>
      <c r="AJ136" s="1" t="s">
        <v>462</v>
      </c>
      <c r="AK136" s="1" t="s">
        <v>354</v>
      </c>
      <c r="AL136" s="1" t="s">
        <v>218</v>
      </c>
      <c r="AM136" s="1" t="s">
        <v>0</v>
      </c>
      <c r="AN136" s="1" t="s">
        <v>0</v>
      </c>
      <c r="AO136" s="1" t="s">
        <v>459</v>
      </c>
      <c r="AP136" s="6" t="s">
        <v>0</v>
      </c>
      <c r="AQ136" s="1" t="s">
        <v>0</v>
      </c>
      <c r="AR136" s="1" t="s">
        <v>0</v>
      </c>
      <c r="AS136" s="3">
        <v>32327</v>
      </c>
      <c r="AT136" s="1" t="s">
        <v>460</v>
      </c>
      <c r="AU136" s="2">
        <v>44165.611111111109</v>
      </c>
      <c r="AV136" s="1" t="s">
        <v>139</v>
      </c>
      <c r="AW136" s="1" t="s">
        <v>0</v>
      </c>
      <c r="AX136" s="3">
        <v>88916</v>
      </c>
      <c r="AY136" s="3">
        <v>1253608</v>
      </c>
    </row>
    <row r="137" spans="1:51" outlineLevel="1" x14ac:dyDescent="0.25">
      <c r="B137" s="1" t="s">
        <v>435</v>
      </c>
      <c r="C137" s="1" t="s">
        <v>436</v>
      </c>
      <c r="D137" s="1" t="s">
        <v>171</v>
      </c>
      <c r="E137" s="1" t="s">
        <v>243</v>
      </c>
      <c r="F137" s="2">
        <v>44242</v>
      </c>
      <c r="G137" s="2">
        <v>45518</v>
      </c>
      <c r="H137" s="3">
        <v>36</v>
      </c>
      <c r="I137" s="1" t="s">
        <v>56</v>
      </c>
      <c r="J137" s="1" t="s">
        <v>57</v>
      </c>
      <c r="K137" s="4" t="s">
        <v>0</v>
      </c>
      <c r="L137" s="5">
        <v>0.46500000000000002</v>
      </c>
      <c r="M137" s="6">
        <v>93.804100000000005</v>
      </c>
      <c r="N137" s="1" t="s">
        <v>0</v>
      </c>
      <c r="O137" s="7" t="s">
        <v>0</v>
      </c>
      <c r="P137" s="1" t="s">
        <v>461</v>
      </c>
      <c r="Q137" s="1" t="s">
        <v>438</v>
      </c>
      <c r="R137" s="1" t="s">
        <v>0</v>
      </c>
      <c r="S137" s="1" t="s">
        <v>0</v>
      </c>
      <c r="T137" s="2">
        <v>44242</v>
      </c>
      <c r="U137" s="1" t="s">
        <v>439</v>
      </c>
      <c r="V137" s="1" t="s">
        <v>456</v>
      </c>
      <c r="W137" s="1" t="s">
        <v>429</v>
      </c>
      <c r="X137" s="1" t="s">
        <v>0</v>
      </c>
      <c r="Y137" s="1" t="s">
        <v>429</v>
      </c>
      <c r="Z137" s="1" t="s">
        <v>202</v>
      </c>
      <c r="AA137" s="1" t="s">
        <v>440</v>
      </c>
      <c r="AB137" s="1" t="s">
        <v>398</v>
      </c>
      <c r="AC137" s="5">
        <v>0.94786000000000004</v>
      </c>
      <c r="AD137" s="1" t="b">
        <v>0</v>
      </c>
      <c r="AE137" s="1" t="s">
        <v>74</v>
      </c>
      <c r="AF137" s="2">
        <v>44187</v>
      </c>
      <c r="AG137" s="6" t="s">
        <v>0</v>
      </c>
      <c r="AH137" s="1" t="s">
        <v>75</v>
      </c>
      <c r="AI137" s="7">
        <v>8.5288199999999996</v>
      </c>
      <c r="AJ137" s="1" t="s">
        <v>462</v>
      </c>
      <c r="AK137" s="1" t="s">
        <v>354</v>
      </c>
      <c r="AL137" s="1" t="s">
        <v>218</v>
      </c>
      <c r="AM137" s="1" t="s">
        <v>0</v>
      </c>
      <c r="AN137" s="1" t="s">
        <v>0</v>
      </c>
      <c r="AO137" s="1" t="s">
        <v>459</v>
      </c>
      <c r="AP137" s="6" t="s">
        <v>0</v>
      </c>
      <c r="AQ137" s="1" t="s">
        <v>0</v>
      </c>
      <c r="AR137" s="1" t="s">
        <v>0</v>
      </c>
      <c r="AS137" s="3">
        <v>32327</v>
      </c>
      <c r="AT137" s="1" t="s">
        <v>460</v>
      </c>
      <c r="AU137" s="2">
        <v>44165.611111111109</v>
      </c>
      <c r="AV137" s="1" t="s">
        <v>139</v>
      </c>
      <c r="AW137" s="1" t="s">
        <v>0</v>
      </c>
      <c r="AX137" s="3">
        <v>88916</v>
      </c>
      <c r="AY137" s="3">
        <v>1253608</v>
      </c>
    </row>
    <row r="138" spans="1:51" outlineLevel="1" x14ac:dyDescent="0.25">
      <c r="B138" s="1" t="s">
        <v>435</v>
      </c>
      <c r="C138" s="1" t="s">
        <v>436</v>
      </c>
      <c r="D138" s="1" t="s">
        <v>171</v>
      </c>
      <c r="E138" s="1" t="s">
        <v>243</v>
      </c>
      <c r="F138" s="2">
        <v>44242</v>
      </c>
      <c r="G138" s="2">
        <v>45518</v>
      </c>
      <c r="H138" s="3">
        <v>36</v>
      </c>
      <c r="I138" s="1" t="s">
        <v>56</v>
      </c>
      <c r="J138" s="1" t="s">
        <v>57</v>
      </c>
      <c r="K138" s="4" t="s">
        <v>0</v>
      </c>
      <c r="L138" s="5">
        <v>0.46500000000000002</v>
      </c>
      <c r="M138" s="6">
        <v>93.804100000000005</v>
      </c>
      <c r="N138" s="1" t="s">
        <v>0</v>
      </c>
      <c r="O138" s="7" t="s">
        <v>0</v>
      </c>
      <c r="P138" s="1" t="s">
        <v>461</v>
      </c>
      <c r="Q138" s="1" t="s">
        <v>438</v>
      </c>
      <c r="R138" s="1" t="s">
        <v>0</v>
      </c>
      <c r="S138" s="1" t="s">
        <v>0</v>
      </c>
      <c r="T138" s="2">
        <v>44242</v>
      </c>
      <c r="U138" s="1" t="s">
        <v>439</v>
      </c>
      <c r="V138" s="1" t="s">
        <v>456</v>
      </c>
      <c r="W138" s="1" t="s">
        <v>429</v>
      </c>
      <c r="X138" s="1" t="s">
        <v>0</v>
      </c>
      <c r="Y138" s="1" t="s">
        <v>429</v>
      </c>
      <c r="Z138" s="1" t="s">
        <v>236</v>
      </c>
      <c r="AA138" s="1" t="s">
        <v>440</v>
      </c>
      <c r="AB138" s="1" t="s">
        <v>420</v>
      </c>
      <c r="AC138" s="5">
        <v>1.5894999999999999</v>
      </c>
      <c r="AD138" s="1" t="b">
        <v>0</v>
      </c>
      <c r="AE138" s="1" t="s">
        <v>74</v>
      </c>
      <c r="AF138" s="2">
        <v>44187</v>
      </c>
      <c r="AG138" s="6" t="s">
        <v>0</v>
      </c>
      <c r="AH138" s="1" t="s">
        <v>75</v>
      </c>
      <c r="AI138" s="7">
        <v>8.5288199999999996</v>
      </c>
      <c r="AJ138" s="1" t="s">
        <v>462</v>
      </c>
      <c r="AK138" s="1" t="s">
        <v>354</v>
      </c>
      <c r="AL138" s="1" t="s">
        <v>218</v>
      </c>
      <c r="AM138" s="1" t="s">
        <v>0</v>
      </c>
      <c r="AN138" s="1" t="s">
        <v>0</v>
      </c>
      <c r="AO138" s="1" t="s">
        <v>459</v>
      </c>
      <c r="AP138" s="6" t="s">
        <v>0</v>
      </c>
      <c r="AQ138" s="1" t="s">
        <v>0</v>
      </c>
      <c r="AR138" s="1" t="s">
        <v>0</v>
      </c>
      <c r="AS138" s="3">
        <v>32327</v>
      </c>
      <c r="AT138" s="1" t="s">
        <v>460</v>
      </c>
      <c r="AU138" s="2">
        <v>44165.611111111109</v>
      </c>
      <c r="AV138" s="1" t="s">
        <v>139</v>
      </c>
      <c r="AW138" s="1" t="s">
        <v>0</v>
      </c>
      <c r="AX138" s="3">
        <v>88916</v>
      </c>
      <c r="AY138" s="3">
        <v>1253608</v>
      </c>
    </row>
    <row r="139" spans="1:51" outlineLevel="1" x14ac:dyDescent="0.25">
      <c r="B139" s="1" t="s">
        <v>435</v>
      </c>
      <c r="C139" s="1" t="s">
        <v>436</v>
      </c>
      <c r="D139" s="1" t="s">
        <v>171</v>
      </c>
      <c r="E139" s="1" t="s">
        <v>243</v>
      </c>
      <c r="F139" s="2">
        <v>44242</v>
      </c>
      <c r="G139" s="2">
        <v>45518</v>
      </c>
      <c r="H139" s="3">
        <v>36</v>
      </c>
      <c r="I139" s="1" t="s">
        <v>56</v>
      </c>
      <c r="J139" s="1" t="s">
        <v>57</v>
      </c>
      <c r="K139" s="4">
        <v>5600</v>
      </c>
      <c r="L139" s="5">
        <v>0.46500000000000002</v>
      </c>
      <c r="M139" s="6">
        <v>93.804100000000005</v>
      </c>
      <c r="N139" s="1" t="s">
        <v>0</v>
      </c>
      <c r="O139" s="7" t="s">
        <v>0</v>
      </c>
      <c r="P139" s="1" t="s">
        <v>461</v>
      </c>
      <c r="Q139" s="1" t="s">
        <v>438</v>
      </c>
      <c r="R139" s="1" t="s">
        <v>0</v>
      </c>
      <c r="S139" s="1" t="s">
        <v>0</v>
      </c>
      <c r="T139" s="2">
        <v>44242</v>
      </c>
      <c r="U139" s="1" t="s">
        <v>439</v>
      </c>
      <c r="V139" s="1" t="s">
        <v>456</v>
      </c>
      <c r="W139" s="1" t="s">
        <v>429</v>
      </c>
      <c r="X139" s="1" t="s">
        <v>0</v>
      </c>
      <c r="Y139" s="1" t="s">
        <v>429</v>
      </c>
      <c r="Z139" s="1" t="s">
        <v>241</v>
      </c>
      <c r="AA139" s="1" t="s">
        <v>440</v>
      </c>
      <c r="AB139" s="1" t="s">
        <v>421</v>
      </c>
      <c r="AC139" s="5">
        <v>5.54</v>
      </c>
      <c r="AD139" s="1" t="b">
        <v>0</v>
      </c>
      <c r="AE139" s="1" t="s">
        <v>74</v>
      </c>
      <c r="AF139" s="2">
        <v>44187</v>
      </c>
      <c r="AG139" s="6" t="s">
        <v>0</v>
      </c>
      <c r="AH139" s="1" t="s">
        <v>75</v>
      </c>
      <c r="AI139" s="7">
        <v>8.5288199999999996</v>
      </c>
      <c r="AJ139" s="1" t="s">
        <v>462</v>
      </c>
      <c r="AK139" s="1" t="s">
        <v>354</v>
      </c>
      <c r="AL139" s="1" t="s">
        <v>218</v>
      </c>
      <c r="AM139" s="1" t="s">
        <v>0</v>
      </c>
      <c r="AN139" s="1" t="s">
        <v>0</v>
      </c>
      <c r="AO139" s="1" t="s">
        <v>459</v>
      </c>
      <c r="AP139" s="6" t="s">
        <v>0</v>
      </c>
      <c r="AQ139" s="1" t="s">
        <v>0</v>
      </c>
      <c r="AR139" s="1" t="s">
        <v>0</v>
      </c>
      <c r="AS139" s="3">
        <v>32327</v>
      </c>
      <c r="AT139" s="1" t="s">
        <v>460</v>
      </c>
      <c r="AU139" s="2">
        <v>44165.611111111109</v>
      </c>
      <c r="AV139" s="1" t="s">
        <v>139</v>
      </c>
      <c r="AW139" s="1" t="s">
        <v>0</v>
      </c>
      <c r="AX139" s="3">
        <v>88916</v>
      </c>
      <c r="AY139" s="3">
        <v>1253608</v>
      </c>
    </row>
    <row r="140" spans="1:51" outlineLevel="1" x14ac:dyDescent="0.25">
      <c r="B140" s="1" t="s">
        <v>435</v>
      </c>
      <c r="C140" s="1" t="s">
        <v>436</v>
      </c>
      <c r="D140" s="1" t="s">
        <v>171</v>
      </c>
      <c r="E140" s="1" t="s">
        <v>243</v>
      </c>
      <c r="F140" s="2">
        <v>44242</v>
      </c>
      <c r="G140" s="2">
        <v>45518</v>
      </c>
      <c r="H140" s="3">
        <v>36</v>
      </c>
      <c r="I140" s="1" t="s">
        <v>56</v>
      </c>
      <c r="J140" s="1" t="s">
        <v>57</v>
      </c>
      <c r="K140" s="4" t="s">
        <v>0</v>
      </c>
      <c r="L140" s="5">
        <v>0.46500000000000002</v>
      </c>
      <c r="M140" s="6">
        <v>93.804100000000005</v>
      </c>
      <c r="N140" s="1" t="s">
        <v>0</v>
      </c>
      <c r="O140" s="7" t="s">
        <v>0</v>
      </c>
      <c r="P140" s="1" t="s">
        <v>461</v>
      </c>
      <c r="Q140" s="1" t="s">
        <v>438</v>
      </c>
      <c r="R140" s="1" t="s">
        <v>0</v>
      </c>
      <c r="S140" s="1" t="s">
        <v>0</v>
      </c>
      <c r="T140" s="2">
        <v>44242</v>
      </c>
      <c r="U140" s="1" t="s">
        <v>439</v>
      </c>
      <c r="V140" s="1" t="s">
        <v>456</v>
      </c>
      <c r="W140" s="1" t="s">
        <v>429</v>
      </c>
      <c r="X140" s="1" t="s">
        <v>0</v>
      </c>
      <c r="Y140" s="1" t="s">
        <v>429</v>
      </c>
      <c r="Z140" s="1" t="s">
        <v>61</v>
      </c>
      <c r="AA140" s="1" t="s">
        <v>440</v>
      </c>
      <c r="AB140" s="1" t="s">
        <v>348</v>
      </c>
      <c r="AC140" s="5">
        <v>6.5</v>
      </c>
      <c r="AD140" s="1" t="b">
        <v>0</v>
      </c>
      <c r="AE140" s="1" t="s">
        <v>74</v>
      </c>
      <c r="AF140" s="2">
        <v>44187</v>
      </c>
      <c r="AG140" s="6" t="s">
        <v>0</v>
      </c>
      <c r="AH140" s="1" t="s">
        <v>75</v>
      </c>
      <c r="AI140" s="7">
        <v>8.5288199999999996</v>
      </c>
      <c r="AJ140" s="1" t="s">
        <v>462</v>
      </c>
      <c r="AK140" s="1" t="s">
        <v>354</v>
      </c>
      <c r="AL140" s="1" t="s">
        <v>218</v>
      </c>
      <c r="AM140" s="1" t="s">
        <v>0</v>
      </c>
      <c r="AN140" s="1" t="s">
        <v>0</v>
      </c>
      <c r="AO140" s="1" t="s">
        <v>459</v>
      </c>
      <c r="AP140" s="6" t="s">
        <v>0</v>
      </c>
      <c r="AQ140" s="1" t="s">
        <v>0</v>
      </c>
      <c r="AR140" s="1" t="s">
        <v>0</v>
      </c>
      <c r="AS140" s="3">
        <v>32327</v>
      </c>
      <c r="AT140" s="1" t="s">
        <v>460</v>
      </c>
      <c r="AU140" s="2">
        <v>44165.611111111109</v>
      </c>
      <c r="AV140" s="1" t="s">
        <v>139</v>
      </c>
      <c r="AW140" s="1" t="s">
        <v>0</v>
      </c>
      <c r="AX140" s="3">
        <v>88916</v>
      </c>
      <c r="AY140" s="3">
        <v>1253608</v>
      </c>
    </row>
    <row r="141" spans="1:51" outlineLevel="1" x14ac:dyDescent="0.25">
      <c r="F141" s="1"/>
      <c r="G141" s="1"/>
      <c r="H141" s="1"/>
      <c r="K141" s="4" t="str">
        <f>CONCATENATE("Totale: ", TEXT(SUBTOTAL(9, K133:K140), "###.###.###"), "")</f>
        <v>Totale: 13774..</v>
      </c>
      <c r="L141" s="1"/>
      <c r="M141" s="1"/>
      <c r="O141" s="1"/>
      <c r="T141" s="1"/>
      <c r="AC141" s="1"/>
      <c r="AF141" s="1"/>
      <c r="AG141" s="1"/>
      <c r="AI141" s="1"/>
      <c r="AP141" s="1"/>
      <c r="AS141" s="1"/>
      <c r="AU141" s="1"/>
      <c r="AX141" s="1"/>
      <c r="AY141" s="1"/>
    </row>
    <row r="142" spans="1:51" x14ac:dyDescent="0.25">
      <c r="F142" s="1"/>
      <c r="G142" s="1"/>
      <c r="H142" s="1"/>
      <c r="K142" s="4" t="str">
        <f>CONCATENATE("Totale generale: ", TEXT(SUBTOTAL(9, K4:K141), "###.###.###"), "")</f>
        <v>Totale generale: 7005225..</v>
      </c>
      <c r="L142" s="1"/>
      <c r="M142" s="1"/>
      <c r="O142" s="1"/>
      <c r="T142" s="1"/>
      <c r="AC142" s="1"/>
      <c r="AF142" s="1"/>
      <c r="AG142" s="1"/>
      <c r="AI142" s="1"/>
      <c r="AP142" s="1"/>
      <c r="AS142" s="1"/>
      <c r="AU142" s="1"/>
      <c r="AX142" s="1"/>
      <c r="AY142" s="1"/>
    </row>
  </sheetData>
  <autoFilter ref="A2:AY141" xr:uid="{00000000-0009-0000-0000-000000000000}"/>
  <pageMargins left="0.7" right="0.7" top="0.75" bottom="0.75" header="0.3" footer="0.3"/>
  <pageSetup fitToWidth="0"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E93A-EF3D-4ADB-A13D-746B5E8DA29E}">
  <dimension ref="A2:L10"/>
  <sheetViews>
    <sheetView workbookViewId="0">
      <pane xSplit="4" ySplit="2" topLeftCell="E3" activePane="bottomRight" state="frozen"/>
      <selection pane="topRight" activeCell="E1" sqref="E1"/>
      <selection pane="bottomLeft" activeCell="A3" sqref="A3"/>
      <selection pane="bottomRight" activeCell="L10" sqref="L10"/>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s>
  <sheetData>
    <row r="2" spans="1:12" ht="30" x14ac:dyDescent="0.25">
      <c r="A2" s="58" t="s">
        <v>517</v>
      </c>
      <c r="B2" s="59" t="s">
        <v>518</v>
      </c>
      <c r="C2" s="58" t="s">
        <v>519</v>
      </c>
      <c r="D2" s="59" t="s">
        <v>520</v>
      </c>
      <c r="E2" s="60" t="s">
        <v>521</v>
      </c>
      <c r="F2" s="58" t="s">
        <v>522</v>
      </c>
      <c r="G2" s="58" t="s">
        <v>523</v>
      </c>
      <c r="H2" s="58" t="s">
        <v>524</v>
      </c>
      <c r="I2" s="58" t="s">
        <v>525</v>
      </c>
      <c r="J2" s="58" t="s">
        <v>526</v>
      </c>
      <c r="K2" s="58" t="s">
        <v>527</v>
      </c>
    </row>
    <row r="3" spans="1:12" ht="45" x14ac:dyDescent="0.25">
      <c r="A3" s="51" t="s">
        <v>500</v>
      </c>
      <c r="B3" s="51" t="s">
        <v>501</v>
      </c>
      <c r="C3" s="52" t="s">
        <v>502</v>
      </c>
      <c r="D3" s="53" t="s">
        <v>503</v>
      </c>
      <c r="E3" t="s">
        <v>504</v>
      </c>
      <c r="F3" s="54">
        <v>132438</v>
      </c>
      <c r="G3" s="54">
        <v>137776</v>
      </c>
      <c r="H3" s="54">
        <v>159365</v>
      </c>
      <c r="I3" s="54">
        <v>128458</v>
      </c>
      <c r="J3" s="54">
        <v>114609</v>
      </c>
      <c r="K3" s="54">
        <v>53878</v>
      </c>
    </row>
    <row r="4" spans="1:12" ht="30" x14ac:dyDescent="0.25">
      <c r="A4" s="51" t="s">
        <v>500</v>
      </c>
      <c r="B4" s="51" t="s">
        <v>501</v>
      </c>
      <c r="C4" s="52" t="s">
        <v>505</v>
      </c>
      <c r="D4" s="53" t="s">
        <v>506</v>
      </c>
      <c r="E4" t="s">
        <v>507</v>
      </c>
      <c r="F4" s="54"/>
      <c r="G4" s="54"/>
      <c r="H4" s="54"/>
      <c r="I4" s="54"/>
      <c r="J4" s="54">
        <v>728</v>
      </c>
      <c r="K4" s="54">
        <v>3836</v>
      </c>
    </row>
    <row r="5" spans="1:12" ht="30" x14ac:dyDescent="0.25">
      <c r="A5" s="51" t="s">
        <v>500</v>
      </c>
      <c r="B5" s="51" t="s">
        <v>501</v>
      </c>
      <c r="C5" s="52" t="s">
        <v>508</v>
      </c>
      <c r="D5" s="53" t="s">
        <v>506</v>
      </c>
      <c r="E5" t="s">
        <v>507</v>
      </c>
      <c r="F5" s="54"/>
      <c r="G5" s="54"/>
      <c r="H5" s="54"/>
      <c r="I5" s="54"/>
      <c r="J5" s="54">
        <v>1135</v>
      </c>
      <c r="K5" s="54">
        <v>13485</v>
      </c>
    </row>
    <row r="6" spans="1:12" ht="30" x14ac:dyDescent="0.25">
      <c r="A6" s="51" t="s">
        <v>500</v>
      </c>
      <c r="B6" s="51" t="s">
        <v>501</v>
      </c>
      <c r="C6" s="52" t="s">
        <v>509</v>
      </c>
      <c r="D6" s="53" t="s">
        <v>506</v>
      </c>
      <c r="E6" t="s">
        <v>510</v>
      </c>
      <c r="F6" s="54"/>
      <c r="G6" s="54"/>
      <c r="H6" s="54"/>
      <c r="I6" s="54"/>
      <c r="J6" s="54"/>
      <c r="K6" s="54">
        <v>1190</v>
      </c>
    </row>
    <row r="7" spans="1:12" ht="30" x14ac:dyDescent="0.25">
      <c r="A7" s="51" t="s">
        <v>500</v>
      </c>
      <c r="B7" s="51" t="s">
        <v>501</v>
      </c>
      <c r="C7" s="52" t="s">
        <v>511</v>
      </c>
      <c r="D7" s="53" t="s">
        <v>506</v>
      </c>
      <c r="E7" t="s">
        <v>512</v>
      </c>
      <c r="F7" s="54"/>
      <c r="G7" s="54"/>
      <c r="H7" s="54"/>
      <c r="I7" s="54"/>
      <c r="J7" s="54"/>
      <c r="K7" s="54">
        <v>1379</v>
      </c>
    </row>
    <row r="8" spans="1:12" ht="30" x14ac:dyDescent="0.25">
      <c r="A8" s="51" t="s">
        <v>500</v>
      </c>
      <c r="B8" s="51" t="s">
        <v>501</v>
      </c>
      <c r="C8" s="52" t="s">
        <v>513</v>
      </c>
      <c r="D8" s="53" t="s">
        <v>506</v>
      </c>
      <c r="E8" t="s">
        <v>507</v>
      </c>
      <c r="F8" s="54"/>
      <c r="G8" s="54"/>
      <c r="H8" s="54"/>
      <c r="I8" s="54"/>
      <c r="J8" s="54">
        <v>1243</v>
      </c>
      <c r="K8" s="54">
        <v>23192</v>
      </c>
    </row>
    <row r="9" spans="1:12" ht="30" x14ac:dyDescent="0.25">
      <c r="A9" s="51" t="s">
        <v>500</v>
      </c>
      <c r="B9" s="51" t="s">
        <v>501</v>
      </c>
      <c r="C9" s="52" t="s">
        <v>514</v>
      </c>
      <c r="D9" s="53" t="s">
        <v>506</v>
      </c>
      <c r="E9" t="s">
        <v>515</v>
      </c>
      <c r="F9" s="54"/>
      <c r="G9" s="54"/>
      <c r="H9" s="54"/>
      <c r="I9" s="54"/>
      <c r="J9" s="54"/>
      <c r="K9" s="54">
        <v>4315</v>
      </c>
    </row>
    <row r="10" spans="1:12" x14ac:dyDescent="0.25">
      <c r="A10" s="55" t="s">
        <v>500</v>
      </c>
      <c r="B10" s="56" t="s">
        <v>516</v>
      </c>
      <c r="C10" s="56"/>
      <c r="D10" s="56"/>
      <c r="E10" s="56"/>
      <c r="F10" s="57">
        <v>132438</v>
      </c>
      <c r="G10" s="57">
        <v>137776</v>
      </c>
      <c r="H10" s="57">
        <v>159365</v>
      </c>
      <c r="I10" s="57">
        <v>128458</v>
      </c>
      <c r="J10" s="57">
        <v>117715</v>
      </c>
      <c r="K10" s="57">
        <v>101275</v>
      </c>
      <c r="L10" s="61">
        <f>AVERAGE(I10:K10)</f>
        <v>115816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Props1.xml><?xml version="1.0" encoding="utf-8"?>
<ds:datastoreItem xmlns:ds="http://schemas.openxmlformats.org/officeDocument/2006/customXml" ds:itemID="{83F9FAD9-22C0-4C04-B113-382B11AC2D50}"/>
</file>

<file path=customXml/itemProps2.xml><?xml version="1.0" encoding="utf-8"?>
<ds:datastoreItem xmlns:ds="http://schemas.openxmlformats.org/officeDocument/2006/customXml" ds:itemID="{810EA0FA-0D0E-4E8A-B220-53EBF1069614}"/>
</file>

<file path=customXml/itemProps3.xml><?xml version="1.0" encoding="utf-8"?>
<ds:datastoreItem xmlns:ds="http://schemas.openxmlformats.org/officeDocument/2006/customXml" ds:itemID="{9FEEDB45-30D3-41ED-A091-5F67190FBC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Details</vt:lpstr>
      <vt:lpstr>Qty</vt:lpstr>
      <vt:lpstr>Raw Data</vt:lpstr>
      <vt:lpstr>MS</vt:lpstr>
    </vt:vector>
  </TitlesOfParts>
  <Company>Dr. Reddy's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2022-02-15T03:05:43Z</dcterms:created>
  <dcterms:modified xsi:type="dcterms:W3CDTF">2022-02-23T14:15:21Z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ies>
</file>