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stitutional Business\Predictive Tender Pricing\Product-wise data\"/>
    </mc:Choice>
  </mc:AlternateContent>
  <xr:revisionPtr revIDLastSave="0" documentId="13_ncr:1_{F7C4D359-7528-4F26-8936-4DD657C4AC43}" xr6:coauthVersionLast="47" xr6:coauthVersionMax="47" xr10:uidLastSave="{00000000-0000-0000-0000-000000000000}"/>
  <bookViews>
    <workbookView xWindow="-120" yWindow="-120" windowWidth="29040" windowHeight="15840" xr2:uid="{61CE114B-3EA4-40A1-B4C1-600D3181CBF9}"/>
  </bookViews>
  <sheets>
    <sheet name="Model Data" sheetId="8" r:id="rId1"/>
    <sheet name="Pivot" sheetId="7" r:id="rId2"/>
    <sheet name="Tender Details" sheetId="4" r:id="rId3"/>
    <sheet name="Qty" sheetId="6" r:id="rId4"/>
    <sheet name="Tender Details_All" sheetId="1" state="hidden" r:id="rId5"/>
    <sheet name="Raw Data" sheetId="2" r:id="rId6"/>
    <sheet name="MS" sheetId="9" r:id="rId7"/>
  </sheets>
  <definedNames>
    <definedName name="_xlnm._FilterDatabase" localSheetId="0" hidden="1">'Model Data'!$A$3:$AO$16</definedName>
    <definedName name="_xlnm._FilterDatabase" localSheetId="5" hidden="1">'Raw Data'!$A$2:$O$217</definedName>
    <definedName name="_xlnm._FilterDatabase" localSheetId="2" hidden="1">'Tender Details'!$A$3:$R$83</definedName>
    <definedName name="_xlnm._FilterDatabase" localSheetId="4" hidden="1">'Tender Details_All'!$B$2:$P$218</definedName>
  </definedNames>
  <calcPr calcId="191029"/>
  <pivotCaches>
    <pivotCache cacheId="2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" i="8" l="1"/>
  <c r="AN6" i="8"/>
  <c r="AN7" i="8"/>
  <c r="AN8" i="8"/>
  <c r="AN9" i="8"/>
  <c r="AN10" i="8"/>
  <c r="AN11" i="8"/>
  <c r="AN12" i="8"/>
  <c r="AN13" i="8"/>
  <c r="AN14" i="8"/>
  <c r="AN15" i="8"/>
  <c r="AN16" i="8"/>
  <c r="AN4" i="8"/>
  <c r="L7" i="9"/>
  <c r="AJ5" i="8"/>
  <c r="AJ6" i="8"/>
  <c r="AJ7" i="8"/>
  <c r="AJ8" i="8"/>
  <c r="AJ9" i="8"/>
  <c r="AJ10" i="8"/>
  <c r="AJ11" i="8"/>
  <c r="AJ12" i="8"/>
  <c r="AJ13" i="8"/>
  <c r="AJ14" i="8"/>
  <c r="AJ15" i="8"/>
  <c r="AJ16" i="8"/>
  <c r="AJ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4" i="8"/>
  <c r="AI6" i="8"/>
  <c r="AI7" i="8"/>
  <c r="AI8" i="8"/>
  <c r="AI9" i="8"/>
  <c r="AI10" i="8"/>
  <c r="AI11" i="8"/>
  <c r="AI12" i="8"/>
  <c r="AI13" i="8"/>
  <c r="AI14" i="8"/>
  <c r="AI15" i="8"/>
  <c r="AI16" i="8"/>
  <c r="AI5" i="8"/>
  <c r="AI4" i="8"/>
  <c r="AF5" i="8"/>
  <c r="AH5" i="8" s="1"/>
  <c r="AF6" i="8"/>
  <c r="AH6" i="8" s="1"/>
  <c r="AF7" i="8"/>
  <c r="AH7" i="8" s="1"/>
  <c r="AF8" i="8"/>
  <c r="AH8" i="8" s="1"/>
  <c r="AF9" i="8"/>
  <c r="AH9" i="8" s="1"/>
  <c r="AF10" i="8"/>
  <c r="AG10" i="8" s="1"/>
  <c r="AF11" i="8"/>
  <c r="AH11" i="8" s="1"/>
  <c r="AF12" i="8"/>
  <c r="AH12" i="8" s="1"/>
  <c r="AF13" i="8"/>
  <c r="AH13" i="8" s="1"/>
  <c r="AF14" i="8"/>
  <c r="AH14" i="8" s="1"/>
  <c r="AF15" i="8"/>
  <c r="AH15" i="8" s="1"/>
  <c r="AF16" i="8"/>
  <c r="AH16" i="8" s="1"/>
  <c r="AF4" i="8"/>
  <c r="AH4" i="8" s="1"/>
  <c r="AD6" i="8"/>
  <c r="AD7" i="8"/>
  <c r="AD8" i="8"/>
  <c r="AD9" i="8"/>
  <c r="AD10" i="8"/>
  <c r="AD11" i="8"/>
  <c r="AD12" i="8"/>
  <c r="AD13" i="8"/>
  <c r="AD14" i="8"/>
  <c r="AD15" i="8"/>
  <c r="AD16" i="8"/>
  <c r="AD5" i="8"/>
  <c r="AA5" i="8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G15" i="8" l="1"/>
  <c r="AH10" i="8"/>
  <c r="Q6" i="8" l="1"/>
  <c r="AB6" i="8" s="1"/>
  <c r="AE6" i="8" s="1"/>
  <c r="AG6" i="8" s="1"/>
  <c r="Z15" i="8"/>
  <c r="AB15" i="8" s="1"/>
  <c r="N4" i="8"/>
  <c r="AB4" i="8" s="1"/>
  <c r="AE4" i="8" s="1"/>
  <c r="AG4" i="8" s="1"/>
  <c r="P12" i="8"/>
  <c r="AB12" i="8" s="1"/>
  <c r="AE12" i="8" s="1"/>
  <c r="AG12" i="8" s="1"/>
  <c r="P8" i="8"/>
  <c r="AB8" i="8" s="1"/>
  <c r="AE8" i="8" s="1"/>
  <c r="AG8" i="8" s="1"/>
  <c r="O16" i="8"/>
  <c r="AB16" i="8" s="1"/>
  <c r="AE16" i="8" s="1"/>
  <c r="AG16" i="8" s="1"/>
  <c r="O13" i="8"/>
  <c r="AB13" i="8" s="1"/>
  <c r="AE13" i="8" s="1"/>
  <c r="AG13" i="8" s="1"/>
  <c r="O7" i="8"/>
  <c r="AB7" i="8" s="1"/>
  <c r="AE7" i="8" s="1"/>
  <c r="AG7" i="8" s="1"/>
  <c r="O5" i="8"/>
  <c r="AB5" i="8" s="1"/>
  <c r="AE5" i="8" s="1"/>
  <c r="AG5" i="8" s="1"/>
  <c r="R14" i="8"/>
  <c r="AB14" i="8" s="1"/>
  <c r="AE14" i="8" s="1"/>
  <c r="AG14" i="8" s="1"/>
  <c r="R11" i="8"/>
  <c r="AB11" i="8" s="1"/>
  <c r="AE11" i="8" s="1"/>
  <c r="AG11" i="8" s="1"/>
  <c r="R10" i="8"/>
  <c r="AB10" i="8" s="1"/>
  <c r="R9" i="8"/>
  <c r="AB9" i="8" s="1"/>
  <c r="AE9" i="8" s="1"/>
  <c r="AG9" i="8" s="1"/>
  <c r="K1" i="4"/>
  <c r="J217" i="2" l="1"/>
  <c r="J157" i="2"/>
  <c r="J118" i="2"/>
  <c r="J69" i="2"/>
  <c r="J9" i="2"/>
  <c r="K218" i="1"/>
  <c r="K158" i="1"/>
  <c r="K119" i="1"/>
  <c r="K70" i="1"/>
  <c r="K10" i="1"/>
  <c r="J218" i="2" l="1"/>
  <c r="K2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Sethuraman Arunachalam</author>
  </authors>
  <commentList>
    <comment ref="AC3" authorId="0" shapeId="0" xr:uid="{D205F5FE-1C0F-4FEA-8D6C-841B06A0E015}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AE3" authorId="0" shapeId="0" xr:uid="{302D3F95-799D-4F5E-8D05-B6C5C9A1CB97}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O3" authorId="0" shapeId="0" xr:uid="{350F8740-B0D7-44C4-BE5C-8B322EEA8A90}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<sst xmlns="http://schemas.openxmlformats.org/spreadsheetml/2006/main" count="4546" uniqueCount="163">
  <si>
    <t/>
  </si>
  <si>
    <t>ID pratica</t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</si>
  <si>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</si>
  <si>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</si>
  <si>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</si>
  <si>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</si>
  <si>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</si>
  <si>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</si>
  <si>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</si>
  <si>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</si>
  <si>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</si>
  <si>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</si>
  <si>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</si>
  <si>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</si>
  <si>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</si>
  <si>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Confezione: pemetrexed ev fiale/flebo 1000MG  (5)</t>
  </si>
  <si>
    <t>Regionale</t>
  </si>
  <si>
    <t>REGIONE LAZIO</t>
  </si>
  <si>
    <t>Lazio</t>
  </si>
  <si>
    <t>EVER Pharma Italia Srl,</t>
  </si>
  <si>
    <t>EVER Pharma Italia Srl</t>
  </si>
  <si>
    <t>SO.RE.SA. SpA</t>
  </si>
  <si>
    <t>Campania</t>
  </si>
  <si>
    <t>EVER Pharma Italia Srl,Medac Pharma S.r.l.,Mylan Italia Srl,Teva Italia S.r.l.</t>
  </si>
  <si>
    <t>Teva Italia S.r.l.</t>
  </si>
  <si>
    <t>Medac Pharma S.r.l.</t>
  </si>
  <si>
    <t>Mylan Italia Srl</t>
  </si>
  <si>
    <t>Multi regione</t>
  </si>
  <si>
    <t>INTERCENT-ER</t>
  </si>
  <si>
    <t>Emilia Romagna</t>
  </si>
  <si>
    <t>Confezione: pemetrexed ev fiale/flebo 100MG  (58)</t>
  </si>
  <si>
    <t>ESTAR - Ente di Supporto Tecnico Amministrativo Regionale</t>
  </si>
  <si>
    <t>Toscana</t>
  </si>
  <si>
    <t>Fresenius Kabi Italia Srl S.r.l.,Accord Healthcare Italia S.r.l.,Dr Reddys S.r.l.,EG S.p.A.,EVER Pharma Italia Srl,Lilly S.p.A.,Mylan Italia Srl,SUN PHARMA ITALIA S.R.L.,Teva Italia S.r.l.</t>
  </si>
  <si>
    <t>Fresenius Kabi Italia Srl S.r.l.</t>
  </si>
  <si>
    <t>Accord Healthcare Italia S.r.l.</t>
  </si>
  <si>
    <t>EG S.p.A.</t>
  </si>
  <si>
    <t>Dr Reddys S.r.l.</t>
  </si>
  <si>
    <t>SUN PHARMA ITALIA S.R.L.</t>
  </si>
  <si>
    <t>Lilly S.p.A.</t>
  </si>
  <si>
    <t>Società di Committenza Regione Piemonte SpA - SCR Piemonte SpA</t>
  </si>
  <si>
    <t>Piemonte</t>
  </si>
  <si>
    <t>Fresenius Kabi Italia Srl S.r.l.,Accord Healthcare Italia S.r.l.,Dr Reddys S.r.l.,EG S.p.A.,EVER Pharma Italia Srl,Lilly S.p.A.,Medac Pharma S.r.l.,Mylan Italia Srl,Teva Italia S.r.l.</t>
  </si>
  <si>
    <t>Regionale/Locale</t>
  </si>
  <si>
    <t>Stazione Unica Appaltante Regionale Liguria (SUAR)</t>
  </si>
  <si>
    <t>Liguria</t>
  </si>
  <si>
    <t>Accord Healthcare Italia S.r.l.,EG S.p.A.,EVER Pharma Italia Srl,Sandoz S.p.A.,Teva Italia S.r.l.,Pfizer s.r.l.,Mylan Italia Srl,Medac Pharma S.r.l.,Lilly S.p.A.,Dr Reddys S.r.l.</t>
  </si>
  <si>
    <t>Sandoz S.p.A.</t>
  </si>
  <si>
    <t>Pfizer s.r.l.</t>
  </si>
  <si>
    <t>Locale</t>
  </si>
  <si>
    <t>I.N.R.C.A. ISTITUTO NAZIONALE DI RIPOSO E CURA PER ANZIANI</t>
  </si>
  <si>
    <t>Marche</t>
  </si>
  <si>
    <t>Accord Healthcare Italia S.r.l.,EVER Pharma Italia Srl,Fresenius Kabi Italia Srl S.r.l.,Medac Pharma S.r.l.,Pfizer s.r.l.,Sandoz S.p.A.,Teva Italia S.r.l.</t>
  </si>
  <si>
    <t>INNOVAPUGLIA SPA</t>
  </si>
  <si>
    <t>Puglia</t>
  </si>
  <si>
    <t>Accord Healthcare Italia S.r.l.,Dr Reddys S.r.l.,EG S.p.A.,EVER Pharma Italia Srl,Fresenius Kabi Italia Srl S.r.l.,Lilly S.p.A.,Medac Pharma S.r.l.,Mylan Italia Srl,Pfizer s.r.l.,Sandoz S.p.A.,Teva Italia S.r.l.</t>
  </si>
  <si>
    <t>A.O. POLICL.CONSORZIALE</t>
  </si>
  <si>
    <t>Pfizer s.r.l.,Accord Healthcare Italia S.r.l.,Medac Pharma S.r.l.,Mylan Italia Srl,Sandoz S.p.A.,SUN PHARMA ITALIA S.R.L.,Teva Italia S.r.l.</t>
  </si>
  <si>
    <t>ASUR MARCHE</t>
  </si>
  <si>
    <t>Accord Healthcare Italia S.r.l.,Dr Reddys S.r.l.,EG S.p.A.,EVER Pharma Italia Srl,Fresenius Kabi Italia Srl S.r.l.,Lilly S.p.A.,Medac Pharma S.r.l.,Mylan Italia Srl,Pfizer s.r.l.,Sandoz S.p.A.,SUN PHARMA ITALIA S.R.L.,Teva Italia S.r.l.</t>
  </si>
  <si>
    <t>Confezione: pemetrexed ev fiale/flebo 500MG  (47)</t>
  </si>
  <si>
    <t>AZIENDA OSPEDALIERA DI PERUGIA</t>
  </si>
  <si>
    <t>Umbria</t>
  </si>
  <si>
    <t>Fresenius Kabi Italia Srl S.r.l.,Accord Healthcare Italia S.r.l.,Dr Reddys S.r.l.,EG S.p.A.,EVER Pharma Italia Srl,Lilly S.p.A.,Medac Pharma S.r.l.,Mylan Italia Srl,Pfizer s.r.l.,Sandoz S.p.A.,Teva Italia S.r.l.</t>
  </si>
  <si>
    <t>Fresenius Kabi Italia Srl S.r.l.,Accord Healthcare Italia S.r.l.,Dr Reddys S.r.l.,EG S.p.A.,EVER Pharma Italia Srl,Lilly S.p.A.,Medac Pharma S.r.l.,Mylan Italia Srl,Sandoz S.p.A.,Teva Italia S.r.l.</t>
  </si>
  <si>
    <t>Confezione: pemetrexed sale disodico ev fiale/flebo 100MG  (37)</t>
  </si>
  <si>
    <t>REGIONE SICILIANA - ASSESSORATO DELLA SALUTE</t>
  </si>
  <si>
    <t>Sicilia</t>
  </si>
  <si>
    <t>Lilly S.p.A.,</t>
  </si>
  <si>
    <t>REGIONE CALABRIA - Autorità Regionale Stazione Unica Appaltante (SUA)</t>
  </si>
  <si>
    <t>Calabria</t>
  </si>
  <si>
    <t>REGIONE VENETO - NON USARE VEDI AZIENDA ZERO</t>
  </si>
  <si>
    <t>Veneto</t>
  </si>
  <si>
    <t>COMPRENSORIO SANITARIO DI  BOLZANO</t>
  </si>
  <si>
    <t>Trentino Alto Adige</t>
  </si>
  <si>
    <t>ARCA S.p.A.- Azienda Regionale Centrale Acquisti - CHIUSO VEDI ARIA SPA</t>
  </si>
  <si>
    <t>Lombardia</t>
  </si>
  <si>
    <t>UMBRIA SALUTE E SERVIZI S.C.A.R.L.</t>
  </si>
  <si>
    <t>A.LI.SA. AZIENDA LIGURE SANITARIA DELLA REGIONE LIGURIA</t>
  </si>
  <si>
    <t>STAZIONE UNICA APPALTANTE DELLA REGIONE BASILICATA (SUA-RB)</t>
  </si>
  <si>
    <t>Basilicata</t>
  </si>
  <si>
    <t>REGIONE SARDEGNA</t>
  </si>
  <si>
    <t>Sardegna</t>
  </si>
  <si>
    <t>AZ. PROV. PER I SERVIZI SANITARI - PROVINCIA AUTONOMA DI TRENTO</t>
  </si>
  <si>
    <t>Aric Agenzia Regionale di Informatica e Committenza</t>
  </si>
  <si>
    <t>Abruzzo</t>
  </si>
  <si>
    <t>ARCS AZIENDA REGIONALE DI COORDINAMENTO PER LA SALUTE</t>
  </si>
  <si>
    <t>Friuli Venezia Giulia</t>
  </si>
  <si>
    <t>EVER Pharma Italia Srl,Fresenius Kabi Italia Srl S.r.l.,Lilly S.p.A.,Teva Italia S.r.l.</t>
  </si>
  <si>
    <t xml:space="preserve">ARIA s.p.a. - Azienda Regionale per l’Innovazione e gli Acquisti </t>
  </si>
  <si>
    <t>Teva Italia S.r.l.,Accord Healthcare Italia S.r.l.,Dr Reddys S.r.l.,EG S.p.A.,Ever Valinject-A GmbH,Fresenius Kabi Italia Srl S.r.l.,Lilly S.p.A.,Medac Pharma S.r.l.,Mylan Italia Srl</t>
  </si>
  <si>
    <t>Ever Valinject-A GmbH</t>
  </si>
  <si>
    <t>EVER Pharma Italia Srl,Accord Healthcare Italia S.r.l.,Dr Reddys S.r.l.,EG S.p.A.,Fresenius Kabi Italia Srl S.r.l.,Medac Pharma S.r.l.,Mylan Italia Srl,Sandoz S.p.A.,Teva Italia S.r.l.</t>
  </si>
  <si>
    <t>Confezione: pemetrexed sale disodico ev fiale/flebo 500MG  (58)</t>
  </si>
  <si>
    <t>Teva Italia S.r.l.,Medac Pharma S.r.l.,Accord Healthcare Italia S.r.l.,Dr Reddys S.r.l.,EG S.p.A.,Ever Valinject-A GmbH,Fresenius Kabi Italia Srl S.r.l.,Lilly S.p.A.,Mylan Italia Srl</t>
  </si>
  <si>
    <t>EVER Pharma Italia Srl,Accord Healthcare Italia S.r.l.,Dr Reddys S.r.l.,EG S.p.A.,Lilly S.p.A.,Medac Pharma S.r.l.,Mylan Italia Srl,Pfizer s.r.l.,Sandoz S.p.A.,Teva Italia S.r.l.</t>
  </si>
  <si>
    <t>Fresenius Kabi Italia Srl S.r.l.,Accord Healthcare Italia S.r.l.,Dr Reddys S.r.l.,EG S.p.A.,EVER Pharma Italia Srl,Lilly S.p.A.,Medac Pharma S.r.l.,Mylan Italia Srl,Pfizer s.r.l.,Sandoz S.p.A.,SUN PHARMA ITALIA S.R.L.,Teva Italia S.r.l.</t>
  </si>
  <si>
    <t>Product Name</t>
  </si>
  <si>
    <t>Form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</si>
  <si>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</si>
  <si>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</si>
  <si>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</si>
  <si>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</si>
  <si>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</si>
  <si>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</si>
  <si>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</si>
  <si>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</si>
  <si>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Participants</t>
  </si>
  <si>
    <t>Winner</t>
  </si>
  <si>
    <t>Winning price</t>
  </si>
  <si>
    <t>Loser Companies</t>
  </si>
  <si>
    <t>Loser prices</t>
  </si>
  <si>
    <t>Remarks</t>
  </si>
  <si>
    <t>Pemetrexed Inj 1000mg</t>
  </si>
  <si>
    <t>Inj</t>
  </si>
  <si>
    <t>Pemetrexed Inj 100mg</t>
  </si>
  <si>
    <t>Pemetrexed Inj 500mg</t>
  </si>
  <si>
    <t>Salt Category</t>
  </si>
  <si>
    <t>Winning price considered at 206.05 based on past tender data. Not available for this tender in IHS data</t>
  </si>
  <si>
    <t>Data Excluded - Pre-Generic tenders</t>
  </si>
  <si>
    <t>Row Labels</t>
  </si>
  <si>
    <t>Grand Total</t>
  </si>
  <si>
    <t>Sum of Annual Qty</t>
  </si>
  <si>
    <t>Count of Annual Qty2</t>
  </si>
  <si>
    <t>Sum of Loser prices</t>
  </si>
  <si>
    <t>Tender #</t>
  </si>
  <si>
    <t>Total # of Participants</t>
  </si>
  <si>
    <t># of Generic Players</t>
  </si>
  <si>
    <t># Months since 1st Generic Entry</t>
  </si>
  <si>
    <t>Lowest Non DRL Price</t>
  </si>
  <si>
    <t>Innovator price (prior to Generic entry)</t>
  </si>
  <si>
    <t>Lowest Non DRL price % wrt innovator</t>
  </si>
  <si>
    <t>Winning price % wrt Innovator</t>
  </si>
  <si>
    <t>Previous Winning price</t>
  </si>
  <si>
    <t>Total Qty</t>
  </si>
  <si>
    <t>Annual Value of Tender (Euro)</t>
  </si>
  <si>
    <t>% Market Share</t>
  </si>
  <si>
    <t>Comments/
Exceptions</t>
  </si>
  <si>
    <t>Innovator-Only participant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</si>
  <si>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</si>
  <si>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</si>
  <si>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</si>
  <si>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</si>
  <si>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</si>
  <si>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</si>
  <si>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</si>
  <si>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</si>
  <si>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</si>
  <si>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</si>
  <si>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</si>
  <si>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PEMETREXED</t>
  </si>
  <si>
    <t>100MG</t>
  </si>
  <si>
    <t>FRESENIUS</t>
  </si>
  <si>
    <t>UNBRANDED PRODUCTS</t>
  </si>
  <si>
    <t>2018-03-01</t>
  </si>
  <si>
    <t>LILLY</t>
  </si>
  <si>
    <t>INNOVATIVE BRANDED PRODUCTS</t>
  </si>
  <si>
    <t>2005-04-01</t>
  </si>
  <si>
    <t>PFIZER</t>
  </si>
  <si>
    <t>2021-07-01</t>
  </si>
  <si>
    <t>100MG Total</t>
  </si>
  <si>
    <t>Previous Winning price % Innovator</t>
  </si>
  <si>
    <t>Mkt Size of Molecule (Vol) - 3 year Avg MAT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</si>
</sst>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/mm/yyyy"/>
    <numFmt numFmtId="165" formatCode="###,###,###"/>
    <numFmt numFmtId="166" formatCode="#,##0.00000"/>
    <numFmt numFmtId="167" formatCode="[$-409]d\-mmm\-yy;@"/>
    <numFmt numFmtId="168" formatCode="_(* #,##0.0_);_(* \(#,##0.0\);_(* &quot;-&quot;??_);_(@_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Border="1"/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1" fontId="0" fillId="3" borderId="1" xfId="0" applyNumberFormat="1" applyFill="1" applyBorder="1"/>
    <xf numFmtId="165" fontId="0" fillId="3" borderId="1" xfId="0" applyNumberFormat="1" applyFill="1" applyBorder="1"/>
    <xf numFmtId="166" fontId="0" fillId="3" borderId="1" xfId="0" applyNumberFormat="1" applyFill="1" applyBorder="1"/>
    <xf numFmtId="0" fontId="0" fillId="4" borderId="0" xfId="0" applyFill="1"/>
    <xf numFmtId="0" fontId="0" fillId="4" borderId="1" xfId="0" applyFill="1" applyBorder="1"/>
    <xf numFmtId="1" fontId="0" fillId="4" borderId="1" xfId="0" applyNumberFormat="1" applyFill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7" fontId="0" fillId="3" borderId="1" xfId="0" applyNumberFormat="1" applyFill="1" applyBorder="1"/>
    <xf numFmtId="167" fontId="0" fillId="4" borderId="1" xfId="0" applyNumberFormat="1" applyFill="1" applyBorder="1"/>
    <xf numFmtId="166" fontId="5" fillId="3" borderId="1" xfId="0" applyNumberFormat="1" applyFont="1" applyFill="1" applyBorder="1"/>
    <xf numFmtId="0" fontId="0" fillId="0" borderId="5" xfId="0" applyBorder="1"/>
    <xf numFmtId="1" fontId="0" fillId="0" borderId="5" xfId="0" applyNumberFormat="1" applyBorder="1"/>
    <xf numFmtId="164" fontId="0" fillId="0" borderId="5" xfId="0" applyNumberFormat="1" applyBorder="1"/>
    <xf numFmtId="165" fontId="0" fillId="0" borderId="5" xfId="0" applyNumberFormat="1" applyBorder="1"/>
    <xf numFmtId="166" fontId="0" fillId="0" borderId="5" xfId="0" applyNumberFormat="1" applyBorder="1"/>
    <xf numFmtId="0" fontId="0" fillId="0" borderId="6" xfId="0" applyBorder="1"/>
    <xf numFmtId="1" fontId="0" fillId="0" borderId="6" xfId="0" applyNumberFormat="1" applyBorder="1"/>
    <xf numFmtId="164" fontId="0" fillId="0" borderId="6" xfId="0" applyNumberFormat="1" applyBorder="1"/>
    <xf numFmtId="165" fontId="0" fillId="0" borderId="6" xfId="0" applyNumberFormat="1" applyBorder="1"/>
    <xf numFmtId="166" fontId="0" fillId="0" borderId="6" xfId="0" applyNumberFormat="1" applyBorder="1"/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1" fontId="0" fillId="3" borderId="4" xfId="0" applyNumberFormat="1" applyFill="1" applyBorder="1"/>
    <xf numFmtId="167" fontId="0" fillId="3" borderId="4" xfId="0" applyNumberFormat="1" applyFill="1" applyBorder="1"/>
    <xf numFmtId="165" fontId="0" fillId="3" borderId="4" xfId="0" applyNumberFormat="1" applyFill="1" applyBorder="1"/>
    <xf numFmtId="166" fontId="0" fillId="3" borderId="4" xfId="0" applyNumberFormat="1" applyFill="1" applyBorder="1"/>
    <xf numFmtId="0" fontId="2" fillId="0" borderId="4" xfId="0" applyFont="1" applyBorder="1"/>
    <xf numFmtId="0" fontId="0" fillId="0" borderId="4" xfId="0" applyBorder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 applyAlignment="1">
      <alignment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68" fontId="0" fillId="0" borderId="4" xfId="1" applyNumberFormat="1" applyFont="1" applyBorder="1" applyAlignment="1">
      <alignment vertical="center"/>
    </xf>
    <xf numFmtId="0" fontId="1" fillId="7" borderId="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vertical="center"/>
    </xf>
    <xf numFmtId="167" fontId="0" fillId="0" borderId="4" xfId="0" applyNumberFormat="1" applyFont="1" applyBorder="1" applyAlignment="1">
      <alignment vertical="center"/>
    </xf>
    <xf numFmtId="1" fontId="0" fillId="0" borderId="4" xfId="0" applyNumberFormat="1" applyFont="1" applyBorder="1" applyAlignment="1">
      <alignment vertical="center" wrapText="1"/>
    </xf>
    <xf numFmtId="168" fontId="0" fillId="0" borderId="4" xfId="1" applyNumberFormat="1" applyFont="1" applyBorder="1"/>
    <xf numFmtId="169" fontId="0" fillId="0" borderId="4" xfId="1" applyNumberFormat="1" applyFont="1" applyBorder="1"/>
    <xf numFmtId="168" fontId="0" fillId="0" borderId="4" xfId="0" applyNumberFormat="1" applyBorder="1"/>
    <xf numFmtId="9" fontId="0" fillId="0" borderId="4" xfId="2" applyFont="1" applyBorder="1"/>
    <xf numFmtId="0" fontId="1" fillId="5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vertical="center" wrapText="1"/>
    </xf>
    <xf numFmtId="0" fontId="1" fillId="5" borderId="7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9" fontId="0" fillId="0" borderId="0" xfId="0" applyNumberFormat="1" applyAlignment="1">
      <alignment vertical="center"/>
    </xf>
    <xf numFmtId="0" fontId="1" fillId="0" borderId="0" xfId="0" applyFont="1"/>
    <xf numFmtId="169" fontId="1" fillId="0" borderId="0" xfId="0" applyNumberFormat="1" applyFont="1"/>
    <xf numFmtId="169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131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:a16="http://schemas.microsoft.com/office/drawing/2014/main" id="{00F56793-BA13-4014-8A0C-ED67D6028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uraman Arunachalam" refreshedDate="44610.853021759256" createdVersion="7" refreshedVersion="7" minRefreshableVersion="3" recordCount="80" xr:uid="{67EF3A91-31EA-4BA3-AFA1-40E52B30D9EC}">
  <cacheSource type="worksheet">
    <worksheetSource ref="A3:R83" sheet="Tender Details"/>
  </cacheSource>
  <cacheFields count="18">
    <cacheField name="Product Name" numFmtId="0">
      <sharedItems count="1">
        <s v="Pemetrexed Inj 100mg"/>
      </sharedItems>
    </cacheField>
    <cacheField name="Form" numFmtId="0">
      <sharedItems count="1">
        <s v="Inj"/>
      </sharedItems>
    </cacheField>
    <cacheField name="ID pratica" numFmtId="1">
      <sharedItems containsSemiMixedTypes="0" containsString="0" containsNumber="1" containsInteger="1" minValue="91121" maxValue="98605" count="13">
        <n v="91121"/>
        <n v="92526"/>
        <n v="94492"/>
        <n v="95376"/>
        <n v="96027"/>
        <n v="94460"/>
        <n v="95908"/>
        <n v="95708"/>
        <n v="96297"/>
        <n v="95133"/>
        <n v="95194"/>
        <n v="97676"/>
        <n v="98605"/>
      </sharedItems>
    </cacheField>
    <cacheField name="Tender Type _x000a_(Regional/Local)" numFmtId="0">
      <sharedItems count="4">
        <s v="Regionale"/>
        <s v="Locale"/>
        <s v="Multi regione"/>
        <s v="Regionale/Locale"/>
      </sharedItems>
    </cacheField>
    <cacheField name="Client" numFmtId="0">
      <sharedItems count="12">
        <s v="ESTAR - Ente di Supporto Tecnico Amministrativo Regionale"/>
        <s v="ARCS AZIENDA REGIONALE DI COORDINAMENTO PER LA SALUTE"/>
        <s v="ARIA s.p.a. - Azienda Regionale per l’Innovazione e gli Acquisti "/>
        <s v="REGIONE SICILIANA - ASSESSORATO DELLA SALUTE"/>
        <s v="ASUR MARCHE"/>
        <s v="I.N.R.C.A. ISTITUTO NAZIONALE DI RIPOSO E CURA PER ANZIANI"/>
        <s v="INNOVAPUGLIA SPA"/>
        <s v="Società di Committenza Regione Piemonte SpA - SCR Piemonte SpA"/>
        <s v="REGIONE LAZIO"/>
        <s v="Stazione Unica Appaltante Regionale Liguria (SUAR)"/>
        <s v="A.O. POLICL.CONSORZIALE"/>
        <s v="INTERCENT-ER"/>
      </sharedItems>
    </cacheField>
    <cacheField name="Region" numFmtId="0">
      <sharedItems count="10">
        <s v="Toscana"/>
        <s v="Friuli Venezia Giulia"/>
        <s v="Lombardia"/>
        <s v="Sicilia"/>
        <s v="Marche"/>
        <s v="Puglia"/>
        <s v="Piemonte"/>
        <s v="Lazio"/>
        <s v="Liguria"/>
        <s v="Emilia Romagna"/>
      </sharedItems>
    </cacheField>
    <cacheField name="Tender Submission date" numFmtId="167">
      <sharedItems containsSemiMixedTypes="0" containsNonDate="0" containsDate="1" containsString="0" minDate="2021-03-23T00:00:00" maxDate="2022-01-27T00:00:00" count="13">
        <d v="2021-03-23T00:00:00"/>
        <d v="2021-05-21T00:00:00"/>
        <d v="2021-07-23T00:00:00"/>
        <d v="2021-09-08T00:00:00"/>
        <d v="2021-09-22T00:00:00"/>
        <d v="2021-09-28T00:00:00"/>
        <d v="2021-09-29T00:00:00"/>
        <d v="2021-10-01T00:00:00"/>
        <d v="2021-10-11T00:00:00"/>
        <d v="2021-10-12T00:00:00"/>
        <d v="2021-10-18T00:00:00"/>
        <d v="2021-12-07T00:00:00"/>
        <d v="2022-01-26T00:00:00"/>
      </sharedItems>
    </cacheField>
    <cacheField name="Tender Start Date" numFmtId="167">
      <sharedItems containsSemiMixedTypes="0" containsNonDate="0" containsDate="1" containsString="0" minDate="2021-05-20T00:00:00" maxDate="2022-01-27T00:00:00" count="13">
        <d v="2021-05-20T00:00:00"/>
        <d v="2021-07-15T00:00:00"/>
        <d v="2021-07-28T00:00:00"/>
        <d v="2021-09-28T00:00:00"/>
        <d v="2021-10-01T00:00:00"/>
        <d v="2022-01-01T00:00:00"/>
        <d v="2021-11-08T00:00:00"/>
        <d v="2021-12-09T00:00:00"/>
        <d v="2021-10-11T00:00:00"/>
        <d v="2021-11-25T00:00:00"/>
        <d v="2021-10-18T00:00:00"/>
        <d v="2021-12-23T00:00:00"/>
        <d v="2022-01-26T00:00:00"/>
      </sharedItems>
    </cacheField>
    <cacheField name="Tender End Date (Incl Extension)" numFmtId="167">
      <sharedItems containsSemiMixedTypes="0" containsNonDate="0" containsDate="1" containsString="0" minDate="2022-09-30T00:00:00" maxDate="2026-01-01T00:00:00" count="12">
        <d v="2025-05-19T00:00:00"/>
        <d v="2024-07-14T00:00:00"/>
        <d v="2022-12-27T00:00:00"/>
        <d v="2023-02-27T00:00:00"/>
        <d v="2025-12-31T00:00:00"/>
        <d v="2023-05-07T00:00:00"/>
        <d v="2025-12-08T00:00:00"/>
        <d v="2022-09-30T00:00:00"/>
        <d v="2024-11-24T00:00:00"/>
        <d v="2023-10-31T00:00:00"/>
        <d v="2023-06-22T00:00:00"/>
        <d v="2025-01-31T00:00:00"/>
      </sharedItems>
    </cacheField>
    <cacheField name="Tender Duration" numFmtId="1">
      <sharedItems containsSemiMixedTypes="0" containsString="0" containsNumber="1" containsInteger="1" minValue="6" maxValue="48" count="8">
        <n v="48"/>
        <n v="36"/>
        <n v="11"/>
        <n v="17"/>
        <n v="44"/>
        <n v="12"/>
        <n v="24"/>
        <n v="6"/>
      </sharedItems>
    </cacheField>
    <cacheField name="Annual Qty" numFmtId="165">
      <sharedItems containsString="0" containsBlank="1" containsNumber="1" containsInteger="1" minValue="25" maxValue="12023"/>
    </cacheField>
    <cacheField name="Participants" numFmtId="0">
      <sharedItems count="12">
        <s v="Lilly S.p.A.,"/>
        <s v="EVER Pharma Italia Srl,Fresenius Kabi Italia Srl S.r.l.,Lilly S.p.A.,Teva Italia S.r.l."/>
        <s v="Teva Italia S.r.l.,Accord Healthcare Italia S.r.l.,Dr Reddys S.r.l.,EG S.p.A.,Ever Valinject-A GmbH,Fresenius Kabi Italia Srl S.r.l.,Lilly S.p.A.,Medac Pharma S.r.l.,Mylan Italia Srl"/>
        <s v="EVER Pharma Italia Srl,Accord Healthcare Italia S.r.l.,Dr Reddys S.r.l.,EG S.p.A.,Fresenius Kabi Italia Srl S.r.l.,Medac Pharma S.r.l.,Mylan Italia Srl,Sandoz S.p.A.,Teva Italia S.r.l."/>
        <s v="Fresenius Kabi Italia Srl S.r.l.,Accord Healthcare Italia S.r.l.,Dr Reddys S.r.l.,EG S.p.A.,EVER Pharma Italia Srl,Lilly S.p.A.,Mylan Italia Srl,SUN PHARMA ITALIA S.R.L.,Teva Italia S.r.l."/>
        <s v="Accord Healthcare Italia S.r.l.,Dr Reddys S.r.l.,EG S.p.A.,EVER Pharma Italia Srl,Fresenius Kabi Italia Srl S.r.l.,Lilly S.p.A.,Medac Pharma S.r.l.,Mylan Italia Srl,Pfizer s.r.l.,Sandoz S.p.A.,SUN PHARMA ITALIA S.R.L.,Teva Italia S.r.l."/>
        <s v="Accord Healthcare Italia S.r.l.,EVER Pharma Italia Srl,Fresenius Kabi Italia Srl S.r.l.,Medac Pharma S.r.l.,Pfizer s.r.l.,Sandoz S.p.A.,Teva Italia S.r.l."/>
        <s v="Accord Healthcare Italia S.r.l.,Dr Reddys S.r.l.,EG S.p.A.,EVER Pharma Italia Srl,Fresenius Kabi Italia Srl S.r.l.,Lilly S.p.A.,Medac Pharma S.r.l.,Mylan Italia Srl,Pfizer s.r.l.,Sandoz S.p.A.,Teva Italia S.r.l."/>
        <s v="Fresenius Kabi Italia Srl S.r.l.,Accord Healthcare Italia S.r.l.,Dr Reddys S.r.l.,EG S.p.A.,EVER Pharma Italia Srl,Lilly S.p.A.,Medac Pharma S.r.l.,Mylan Italia Srl,Teva Italia S.r.l."/>
        <s v="EVER Pharma Italia Srl,"/>
        <s v="Accord Healthcare Italia S.r.l.,EG S.p.A.,EVER Pharma Italia Srl,Sandoz S.p.A.,Teva Italia S.r.l.,Pfizer s.r.l.,Mylan Italia Srl,Medac Pharma S.r.l.,Lilly S.p.A.,Dr Reddys S.r.l."/>
        <s v="Pfizer s.r.l.,Accord Healthcare Italia S.r.l.,Medac Pharma S.r.l.,Mylan Italia Srl,Sandoz S.p.A.,SUN PHARMA ITALIA S.R.L.,Teva Italia S.r.l."/>
      </sharedItems>
    </cacheField>
    <cacheField name="Winner" numFmtId="0">
      <sharedItems count="6">
        <s v="Lilly S.p.A."/>
        <s v="EVER Pharma Italia Srl"/>
        <s v="Teva Italia S.r.l."/>
        <s v="Fresenius Kabi Italia Srl S.r.l."/>
        <s v="Accord Healthcare Italia S.r.l."/>
        <s v="Pfizer s.r.l."/>
      </sharedItems>
    </cacheField>
    <cacheField name="Winning price" numFmtId="166">
      <sharedItems containsSemiMixedTypes="0" containsString="0" containsNumber="1" minValue="4.5730000000000004" maxValue="206.05" count="12">
        <n v="206.05"/>
        <n v="89.99"/>
        <n v="22.42"/>
        <n v="15"/>
        <n v="9.8068299999999997"/>
        <n v="7.55"/>
        <n v="7.77"/>
        <n v="7.07"/>
        <n v="7.9"/>
        <n v="5.0309999999999997"/>
        <n v="12"/>
        <n v="4.5730000000000004"/>
      </sharedItems>
    </cacheField>
    <cacheField name="Loser Companies" numFmtId="0">
      <sharedItems count="14">
        <s v=""/>
        <s v="Fresenius Kabi Italia Srl S.r.l."/>
        <s v="Teva Italia S.r.l."/>
        <s v="Lilly S.p.A."/>
        <s v="Dr Reddys S.r.l."/>
        <s v="EG S.p.A."/>
        <s v="Medac Pharma S.r.l."/>
        <s v="Mylan Italia Srl"/>
        <s v="Ever Valinject-A GmbH"/>
        <s v="Accord Healthcare Italia S.r.l."/>
        <s v="Sandoz S.p.A."/>
        <s v="EVER Pharma Italia Srl"/>
        <s v="SUN PHARMA ITALIA S.R.L."/>
        <s v="Pfizer s.r.l."/>
      </sharedItems>
    </cacheField>
    <cacheField name="Loser prices" numFmtId="166">
      <sharedItems containsMixedTypes="1" containsNumber="1" minValue="4.95" maxValue="190.4"/>
    </cacheField>
    <cacheField name="Salt Category" numFmtId="0">
      <sharedItems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x v="0"/>
    <x v="0"/>
    <x v="0"/>
    <x v="0"/>
    <x v="0"/>
    <x v="0"/>
    <n v="2313"/>
    <x v="0"/>
    <x v="0"/>
    <x v="0"/>
    <x v="0"/>
    <s v=""/>
    <s v="Confezione: pemetrexed sale disodico ev fiale/flebo 100MG  (37)"/>
    <s v="Winning price considered at 206.05 based on past tender data. Not available for this tender in IHS data"/>
  </r>
  <r>
    <x v="0"/>
    <x v="0"/>
    <x v="1"/>
    <x v="0"/>
    <x v="1"/>
    <x v="1"/>
    <x v="1"/>
    <x v="1"/>
    <x v="1"/>
    <x v="1"/>
    <n v="3837"/>
    <x v="1"/>
    <x v="1"/>
    <x v="1"/>
    <x v="1"/>
    <n v="100"/>
    <s v="Confezione: pemetrexed sale disodico ev fiale/flebo 100MG  (37)"/>
    <m/>
  </r>
  <r>
    <x v="0"/>
    <x v="0"/>
    <x v="1"/>
    <x v="0"/>
    <x v="1"/>
    <x v="1"/>
    <x v="1"/>
    <x v="1"/>
    <x v="1"/>
    <x v="1"/>
    <m/>
    <x v="1"/>
    <x v="1"/>
    <x v="1"/>
    <x v="2"/>
    <n v="145.19999999999999"/>
    <s v="Confezione: pemetrexed sale disodico ev fiale/flebo 100MG  (37)"/>
    <m/>
  </r>
  <r>
    <x v="0"/>
    <x v="0"/>
    <x v="1"/>
    <x v="0"/>
    <x v="1"/>
    <x v="1"/>
    <x v="1"/>
    <x v="1"/>
    <x v="1"/>
    <x v="1"/>
    <m/>
    <x v="1"/>
    <x v="1"/>
    <x v="1"/>
    <x v="3"/>
    <n v="190.4"/>
    <s v="Confezione: pemetrexed sale disodico ev fiale/flebo 100MG  (37)"/>
    <m/>
  </r>
  <r>
    <x v="0"/>
    <x v="0"/>
    <x v="2"/>
    <x v="0"/>
    <x v="2"/>
    <x v="2"/>
    <x v="2"/>
    <x v="2"/>
    <x v="2"/>
    <x v="2"/>
    <m/>
    <x v="2"/>
    <x v="2"/>
    <x v="2"/>
    <x v="4"/>
    <n v="18.994"/>
    <s v="Confezione: pemetrexed sale disodico ev fiale/flebo 100MG  (37)"/>
    <m/>
  </r>
  <r>
    <x v="0"/>
    <x v="0"/>
    <x v="2"/>
    <x v="0"/>
    <x v="2"/>
    <x v="2"/>
    <x v="2"/>
    <x v="2"/>
    <x v="2"/>
    <x v="2"/>
    <m/>
    <x v="2"/>
    <x v="2"/>
    <x v="2"/>
    <x v="1"/>
    <n v="22.84"/>
    <s v="Confezione: pemetrexed sale disodico ev fiale/flebo 100MG  (37)"/>
    <m/>
  </r>
  <r>
    <x v="0"/>
    <x v="0"/>
    <x v="2"/>
    <x v="0"/>
    <x v="2"/>
    <x v="2"/>
    <x v="2"/>
    <x v="2"/>
    <x v="2"/>
    <x v="2"/>
    <m/>
    <x v="2"/>
    <x v="2"/>
    <x v="2"/>
    <x v="5"/>
    <n v="24.7"/>
    <s v="Confezione: pemetrexed sale disodico ev fiale/flebo 100MG  (37)"/>
    <m/>
  </r>
  <r>
    <x v="0"/>
    <x v="0"/>
    <x v="2"/>
    <x v="0"/>
    <x v="2"/>
    <x v="2"/>
    <x v="2"/>
    <x v="2"/>
    <x v="2"/>
    <x v="2"/>
    <m/>
    <x v="2"/>
    <x v="2"/>
    <x v="2"/>
    <x v="6"/>
    <n v="31.77"/>
    <s v="Confezione: pemetrexed sale disodico ev fiale/flebo 100MG  (37)"/>
    <m/>
  </r>
  <r>
    <x v="0"/>
    <x v="0"/>
    <x v="2"/>
    <x v="0"/>
    <x v="2"/>
    <x v="2"/>
    <x v="2"/>
    <x v="2"/>
    <x v="2"/>
    <x v="2"/>
    <m/>
    <x v="2"/>
    <x v="2"/>
    <x v="2"/>
    <x v="7"/>
    <n v="35"/>
    <s v="Confezione: pemetrexed sale disodico ev fiale/flebo 100MG  (37)"/>
    <m/>
  </r>
  <r>
    <x v="0"/>
    <x v="0"/>
    <x v="2"/>
    <x v="0"/>
    <x v="2"/>
    <x v="2"/>
    <x v="2"/>
    <x v="2"/>
    <x v="2"/>
    <x v="2"/>
    <m/>
    <x v="2"/>
    <x v="2"/>
    <x v="2"/>
    <x v="8"/>
    <n v="37"/>
    <s v="Confezione: pemetrexed sale disodico ev fiale/flebo 100MG  (37)"/>
    <m/>
  </r>
  <r>
    <x v="0"/>
    <x v="0"/>
    <x v="2"/>
    <x v="0"/>
    <x v="2"/>
    <x v="2"/>
    <x v="2"/>
    <x v="2"/>
    <x v="2"/>
    <x v="2"/>
    <n v="12023"/>
    <x v="2"/>
    <x v="2"/>
    <x v="2"/>
    <x v="9"/>
    <n v="37.83"/>
    <s v="Confezione: pemetrexed sale disodico ev fiale/flebo 100MG  (37)"/>
    <m/>
  </r>
  <r>
    <x v="0"/>
    <x v="0"/>
    <x v="2"/>
    <x v="0"/>
    <x v="2"/>
    <x v="2"/>
    <x v="2"/>
    <x v="2"/>
    <x v="2"/>
    <x v="2"/>
    <m/>
    <x v="2"/>
    <x v="2"/>
    <x v="2"/>
    <x v="3"/>
    <n v="148.66999999999999"/>
    <s v="Confezione: pemetrexed sale disodico ev fiale/flebo 100MG  (37)"/>
    <m/>
  </r>
  <r>
    <x v="0"/>
    <x v="0"/>
    <x v="3"/>
    <x v="0"/>
    <x v="3"/>
    <x v="3"/>
    <x v="3"/>
    <x v="3"/>
    <x v="3"/>
    <x v="3"/>
    <n v="5073"/>
    <x v="3"/>
    <x v="1"/>
    <x v="3"/>
    <x v="9"/>
    <n v="7.77"/>
    <s v="Confezione: pemetrexed sale disodico ev fiale/flebo 100MG  (37)"/>
    <m/>
  </r>
  <r>
    <x v="0"/>
    <x v="0"/>
    <x v="3"/>
    <x v="0"/>
    <x v="3"/>
    <x v="3"/>
    <x v="3"/>
    <x v="3"/>
    <x v="3"/>
    <x v="3"/>
    <m/>
    <x v="3"/>
    <x v="1"/>
    <x v="3"/>
    <x v="5"/>
    <n v="11.8"/>
    <s v="Confezione: pemetrexed sale disodico ev fiale/flebo 100MG  (37)"/>
    <m/>
  </r>
  <r>
    <x v="0"/>
    <x v="0"/>
    <x v="3"/>
    <x v="0"/>
    <x v="3"/>
    <x v="3"/>
    <x v="3"/>
    <x v="3"/>
    <x v="3"/>
    <x v="3"/>
    <m/>
    <x v="3"/>
    <x v="1"/>
    <x v="3"/>
    <x v="1"/>
    <n v="14"/>
    <s v="Confezione: pemetrexed sale disodico ev fiale/flebo 100MG  (37)"/>
    <m/>
  </r>
  <r>
    <x v="0"/>
    <x v="0"/>
    <x v="3"/>
    <x v="0"/>
    <x v="3"/>
    <x v="3"/>
    <x v="3"/>
    <x v="3"/>
    <x v="3"/>
    <x v="3"/>
    <m/>
    <x v="3"/>
    <x v="1"/>
    <x v="3"/>
    <x v="4"/>
    <n v="16.187999999999999"/>
    <s v="Confezione: pemetrexed sale disodico ev fiale/flebo 100MG  (37)"/>
    <m/>
  </r>
  <r>
    <x v="0"/>
    <x v="0"/>
    <x v="3"/>
    <x v="0"/>
    <x v="3"/>
    <x v="3"/>
    <x v="3"/>
    <x v="3"/>
    <x v="3"/>
    <x v="3"/>
    <m/>
    <x v="3"/>
    <x v="1"/>
    <x v="3"/>
    <x v="2"/>
    <n v="16.696999999999999"/>
    <s v="Confezione: pemetrexed sale disodico ev fiale/flebo 100MG  (37)"/>
    <m/>
  </r>
  <r>
    <x v="0"/>
    <x v="0"/>
    <x v="3"/>
    <x v="0"/>
    <x v="3"/>
    <x v="3"/>
    <x v="3"/>
    <x v="3"/>
    <x v="3"/>
    <x v="3"/>
    <m/>
    <x v="3"/>
    <x v="1"/>
    <x v="3"/>
    <x v="6"/>
    <n v="20.21"/>
    <s v="Confezione: pemetrexed sale disodico ev fiale/flebo 100MG  (37)"/>
    <m/>
  </r>
  <r>
    <x v="0"/>
    <x v="0"/>
    <x v="3"/>
    <x v="0"/>
    <x v="3"/>
    <x v="3"/>
    <x v="3"/>
    <x v="3"/>
    <x v="3"/>
    <x v="3"/>
    <m/>
    <x v="3"/>
    <x v="1"/>
    <x v="3"/>
    <x v="7"/>
    <n v="26.55"/>
    <s v="Confezione: pemetrexed sale disodico ev fiale/flebo 100MG  (37)"/>
    <m/>
  </r>
  <r>
    <x v="0"/>
    <x v="0"/>
    <x v="3"/>
    <x v="0"/>
    <x v="3"/>
    <x v="3"/>
    <x v="3"/>
    <x v="3"/>
    <x v="3"/>
    <x v="3"/>
    <m/>
    <x v="3"/>
    <x v="1"/>
    <x v="3"/>
    <x v="10"/>
    <n v="35"/>
    <s v="Confezione: pemetrexed sale disodico ev fiale/flebo 100MG  (37)"/>
    <m/>
  </r>
  <r>
    <x v="0"/>
    <x v="0"/>
    <x v="4"/>
    <x v="0"/>
    <x v="0"/>
    <x v="0"/>
    <x v="4"/>
    <x v="4"/>
    <x v="0"/>
    <x v="4"/>
    <n v="2313"/>
    <x v="4"/>
    <x v="3"/>
    <x v="4"/>
    <x v="9"/>
    <n v="7.5388500000000001"/>
    <s v="Confezione: pemetrexed ev fiale/flebo 100MG  (58)"/>
    <m/>
  </r>
  <r>
    <x v="0"/>
    <x v="0"/>
    <x v="4"/>
    <x v="0"/>
    <x v="0"/>
    <x v="0"/>
    <x v="4"/>
    <x v="4"/>
    <x v="0"/>
    <x v="4"/>
    <m/>
    <x v="4"/>
    <x v="3"/>
    <x v="4"/>
    <x v="2"/>
    <n v="8.78322"/>
    <s v="Confezione: pemetrexed ev fiale/flebo 100MG  (58)"/>
    <m/>
  </r>
  <r>
    <x v="0"/>
    <x v="0"/>
    <x v="4"/>
    <x v="0"/>
    <x v="0"/>
    <x v="0"/>
    <x v="4"/>
    <x v="4"/>
    <x v="0"/>
    <x v="4"/>
    <m/>
    <x v="4"/>
    <x v="3"/>
    <x v="4"/>
    <x v="5"/>
    <n v="9.5923099999999994"/>
    <s v="Confezione: pemetrexed ev fiale/flebo 100MG  (58)"/>
    <m/>
  </r>
  <r>
    <x v="0"/>
    <x v="0"/>
    <x v="4"/>
    <x v="0"/>
    <x v="0"/>
    <x v="0"/>
    <x v="4"/>
    <x v="4"/>
    <x v="0"/>
    <x v="4"/>
    <m/>
    <x v="4"/>
    <x v="3"/>
    <x v="4"/>
    <x v="11"/>
    <n v="12.546580000000001"/>
    <s v="Confezione: pemetrexed ev fiale/flebo 100MG  (58)"/>
    <m/>
  </r>
  <r>
    <x v="0"/>
    <x v="0"/>
    <x v="4"/>
    <x v="0"/>
    <x v="0"/>
    <x v="0"/>
    <x v="4"/>
    <x v="4"/>
    <x v="0"/>
    <x v="4"/>
    <m/>
    <x v="4"/>
    <x v="3"/>
    <x v="4"/>
    <x v="4"/>
    <n v="21.991320000000002"/>
    <s v="Confezione: pemetrexed ev fiale/flebo 100MG  (58)"/>
    <m/>
  </r>
  <r>
    <x v="0"/>
    <x v="0"/>
    <x v="4"/>
    <x v="0"/>
    <x v="0"/>
    <x v="0"/>
    <x v="4"/>
    <x v="4"/>
    <x v="0"/>
    <x v="4"/>
    <m/>
    <x v="4"/>
    <x v="3"/>
    <x v="4"/>
    <x v="7"/>
    <n v="26.548079999999999"/>
    <s v="Confezione: pemetrexed ev fiale/flebo 100MG  (58)"/>
    <m/>
  </r>
  <r>
    <x v="0"/>
    <x v="0"/>
    <x v="4"/>
    <x v="0"/>
    <x v="0"/>
    <x v="0"/>
    <x v="4"/>
    <x v="4"/>
    <x v="0"/>
    <x v="4"/>
    <m/>
    <x v="4"/>
    <x v="3"/>
    <x v="4"/>
    <x v="12"/>
    <n v="77.99324"/>
    <s v="Confezione: pemetrexed ev fiale/flebo 100MG  (58)"/>
    <m/>
  </r>
  <r>
    <x v="0"/>
    <x v="0"/>
    <x v="4"/>
    <x v="0"/>
    <x v="0"/>
    <x v="0"/>
    <x v="4"/>
    <x v="4"/>
    <x v="0"/>
    <x v="4"/>
    <m/>
    <x v="4"/>
    <x v="3"/>
    <x v="4"/>
    <x v="3"/>
    <n v="148.66739999999999"/>
    <s v="Confezione: pemetrexed ev fiale/flebo 100MG  (58)"/>
    <m/>
  </r>
  <r>
    <x v="0"/>
    <x v="0"/>
    <x v="5"/>
    <x v="0"/>
    <x v="4"/>
    <x v="4"/>
    <x v="5"/>
    <x v="5"/>
    <x v="4"/>
    <x v="1"/>
    <m/>
    <x v="5"/>
    <x v="4"/>
    <x v="5"/>
    <x v="2"/>
    <n v="8.78322"/>
    <s v="Confezione: pemetrexed ev fiale/flebo 100MG  (58)"/>
    <m/>
  </r>
  <r>
    <x v="0"/>
    <x v="0"/>
    <x v="5"/>
    <x v="0"/>
    <x v="4"/>
    <x v="4"/>
    <x v="5"/>
    <x v="5"/>
    <x v="4"/>
    <x v="1"/>
    <m/>
    <x v="5"/>
    <x v="4"/>
    <x v="5"/>
    <x v="5"/>
    <n v="9.4"/>
    <s v="Confezione: pemetrexed ev fiale/flebo 100MG  (58)"/>
    <m/>
  </r>
  <r>
    <x v="0"/>
    <x v="0"/>
    <x v="5"/>
    <x v="0"/>
    <x v="4"/>
    <x v="4"/>
    <x v="5"/>
    <x v="5"/>
    <x v="4"/>
    <x v="1"/>
    <m/>
    <x v="5"/>
    <x v="4"/>
    <x v="5"/>
    <x v="1"/>
    <n v="9.8000000000000007"/>
    <s v="Confezione: pemetrexed ev fiale/flebo 100MG  (58)"/>
    <m/>
  </r>
  <r>
    <x v="0"/>
    <x v="0"/>
    <x v="5"/>
    <x v="0"/>
    <x v="4"/>
    <x v="4"/>
    <x v="5"/>
    <x v="5"/>
    <x v="4"/>
    <x v="1"/>
    <m/>
    <x v="5"/>
    <x v="4"/>
    <x v="5"/>
    <x v="11"/>
    <n v="15"/>
    <s v="Confezione: pemetrexed ev fiale/flebo 100MG  (58)"/>
    <m/>
  </r>
  <r>
    <x v="0"/>
    <x v="0"/>
    <x v="5"/>
    <x v="0"/>
    <x v="4"/>
    <x v="4"/>
    <x v="5"/>
    <x v="5"/>
    <x v="4"/>
    <x v="1"/>
    <m/>
    <x v="5"/>
    <x v="4"/>
    <x v="5"/>
    <x v="6"/>
    <n v="20.21"/>
    <s v="Confezione: pemetrexed ev fiale/flebo 100MG  (58)"/>
    <m/>
  </r>
  <r>
    <x v="0"/>
    <x v="0"/>
    <x v="5"/>
    <x v="0"/>
    <x v="4"/>
    <x v="4"/>
    <x v="5"/>
    <x v="5"/>
    <x v="4"/>
    <x v="1"/>
    <n v="1133"/>
    <x v="5"/>
    <x v="4"/>
    <x v="5"/>
    <x v="4"/>
    <n v="22"/>
    <s v="Confezione: pemetrexed ev fiale/flebo 100MG  (58)"/>
    <m/>
  </r>
  <r>
    <x v="0"/>
    <x v="0"/>
    <x v="5"/>
    <x v="0"/>
    <x v="4"/>
    <x v="4"/>
    <x v="5"/>
    <x v="5"/>
    <x v="4"/>
    <x v="1"/>
    <m/>
    <x v="5"/>
    <x v="4"/>
    <x v="5"/>
    <x v="7"/>
    <n v="26.542400000000001"/>
    <s v="Confezione: pemetrexed ev fiale/flebo 100MG  (58)"/>
    <m/>
  </r>
  <r>
    <x v="0"/>
    <x v="0"/>
    <x v="5"/>
    <x v="0"/>
    <x v="4"/>
    <x v="4"/>
    <x v="5"/>
    <x v="5"/>
    <x v="4"/>
    <x v="1"/>
    <m/>
    <x v="5"/>
    <x v="4"/>
    <x v="5"/>
    <x v="10"/>
    <n v="36"/>
    <s v="Confezione: pemetrexed ev fiale/flebo 100MG  (58)"/>
    <m/>
  </r>
  <r>
    <x v="0"/>
    <x v="0"/>
    <x v="5"/>
    <x v="0"/>
    <x v="4"/>
    <x v="4"/>
    <x v="5"/>
    <x v="5"/>
    <x v="4"/>
    <x v="1"/>
    <m/>
    <x v="5"/>
    <x v="4"/>
    <x v="5"/>
    <x v="13"/>
    <n v="48"/>
    <s v="Confezione: pemetrexed ev fiale/flebo 100MG  (58)"/>
    <m/>
  </r>
  <r>
    <x v="0"/>
    <x v="0"/>
    <x v="5"/>
    <x v="0"/>
    <x v="4"/>
    <x v="4"/>
    <x v="5"/>
    <x v="5"/>
    <x v="4"/>
    <x v="1"/>
    <m/>
    <x v="5"/>
    <x v="4"/>
    <x v="5"/>
    <x v="12"/>
    <n v="50"/>
    <s v="Confezione: pemetrexed ev fiale/flebo 100MG  (58)"/>
    <m/>
  </r>
  <r>
    <x v="0"/>
    <x v="0"/>
    <x v="5"/>
    <x v="0"/>
    <x v="4"/>
    <x v="4"/>
    <x v="5"/>
    <x v="5"/>
    <x v="4"/>
    <x v="1"/>
    <m/>
    <x v="5"/>
    <x v="4"/>
    <x v="5"/>
    <x v="3"/>
    <n v="148.66999999999999"/>
    <s v="Confezione: pemetrexed ev fiale/flebo 100MG  (58)"/>
    <m/>
  </r>
  <r>
    <x v="0"/>
    <x v="0"/>
    <x v="6"/>
    <x v="1"/>
    <x v="5"/>
    <x v="4"/>
    <x v="6"/>
    <x v="6"/>
    <x v="5"/>
    <x v="5"/>
    <n v="25"/>
    <x v="6"/>
    <x v="4"/>
    <x v="6"/>
    <x v="11"/>
    <s v=""/>
    <s v="Confezione: pemetrexed ev fiale/flebo 100MG  (58)"/>
    <m/>
  </r>
  <r>
    <x v="0"/>
    <x v="0"/>
    <x v="6"/>
    <x v="1"/>
    <x v="5"/>
    <x v="4"/>
    <x v="6"/>
    <x v="6"/>
    <x v="5"/>
    <x v="5"/>
    <m/>
    <x v="6"/>
    <x v="4"/>
    <x v="6"/>
    <x v="1"/>
    <s v=""/>
    <s v="Confezione: pemetrexed ev fiale/flebo 100MG  (58)"/>
    <m/>
  </r>
  <r>
    <x v="0"/>
    <x v="0"/>
    <x v="6"/>
    <x v="1"/>
    <x v="5"/>
    <x v="4"/>
    <x v="6"/>
    <x v="6"/>
    <x v="5"/>
    <x v="5"/>
    <m/>
    <x v="6"/>
    <x v="4"/>
    <x v="6"/>
    <x v="6"/>
    <s v=""/>
    <s v="Confezione: pemetrexed ev fiale/flebo 100MG  (58)"/>
    <m/>
  </r>
  <r>
    <x v="0"/>
    <x v="0"/>
    <x v="6"/>
    <x v="1"/>
    <x v="5"/>
    <x v="4"/>
    <x v="6"/>
    <x v="6"/>
    <x v="5"/>
    <x v="5"/>
    <m/>
    <x v="6"/>
    <x v="4"/>
    <x v="6"/>
    <x v="13"/>
    <s v=""/>
    <s v="Confezione: pemetrexed ev fiale/flebo 100MG  (58)"/>
    <m/>
  </r>
  <r>
    <x v="0"/>
    <x v="0"/>
    <x v="6"/>
    <x v="1"/>
    <x v="5"/>
    <x v="4"/>
    <x v="6"/>
    <x v="6"/>
    <x v="5"/>
    <x v="5"/>
    <m/>
    <x v="6"/>
    <x v="4"/>
    <x v="6"/>
    <x v="10"/>
    <s v=""/>
    <s v="Confezione: pemetrexed ev fiale/flebo 100MG  (58)"/>
    <m/>
  </r>
  <r>
    <x v="0"/>
    <x v="0"/>
    <x v="6"/>
    <x v="1"/>
    <x v="5"/>
    <x v="4"/>
    <x v="6"/>
    <x v="6"/>
    <x v="5"/>
    <x v="5"/>
    <m/>
    <x v="6"/>
    <x v="4"/>
    <x v="6"/>
    <x v="2"/>
    <s v=""/>
    <s v="Confezione: pemetrexed ev fiale/flebo 100MG  (58)"/>
    <m/>
  </r>
  <r>
    <x v="0"/>
    <x v="0"/>
    <x v="7"/>
    <x v="0"/>
    <x v="6"/>
    <x v="5"/>
    <x v="7"/>
    <x v="7"/>
    <x v="6"/>
    <x v="6"/>
    <m/>
    <x v="7"/>
    <x v="4"/>
    <x v="7"/>
    <x v="11"/>
    <n v="7.5"/>
    <s v="Confezione: pemetrexed ev fiale/flebo 100MG  (58)"/>
    <m/>
  </r>
  <r>
    <x v="0"/>
    <x v="0"/>
    <x v="7"/>
    <x v="0"/>
    <x v="6"/>
    <x v="5"/>
    <x v="7"/>
    <x v="7"/>
    <x v="6"/>
    <x v="6"/>
    <m/>
    <x v="7"/>
    <x v="4"/>
    <x v="7"/>
    <x v="2"/>
    <n v="8.78322"/>
    <s v="Confezione: pemetrexed ev fiale/flebo 100MG  (58)"/>
    <m/>
  </r>
  <r>
    <x v="0"/>
    <x v="0"/>
    <x v="7"/>
    <x v="0"/>
    <x v="6"/>
    <x v="5"/>
    <x v="7"/>
    <x v="7"/>
    <x v="6"/>
    <x v="6"/>
    <m/>
    <x v="7"/>
    <x v="4"/>
    <x v="7"/>
    <x v="5"/>
    <n v="9.4"/>
    <s v="Confezione: pemetrexed ev fiale/flebo 100MG  (58)"/>
    <m/>
  </r>
  <r>
    <x v="0"/>
    <x v="0"/>
    <x v="7"/>
    <x v="0"/>
    <x v="6"/>
    <x v="5"/>
    <x v="7"/>
    <x v="7"/>
    <x v="6"/>
    <x v="6"/>
    <m/>
    <x v="7"/>
    <x v="4"/>
    <x v="7"/>
    <x v="1"/>
    <n v="9.7899999999999991"/>
    <s v="Confezione: pemetrexed ev fiale/flebo 100MG  (58)"/>
    <m/>
  </r>
  <r>
    <x v="0"/>
    <x v="0"/>
    <x v="7"/>
    <x v="0"/>
    <x v="6"/>
    <x v="5"/>
    <x v="7"/>
    <x v="7"/>
    <x v="6"/>
    <x v="6"/>
    <m/>
    <x v="7"/>
    <x v="4"/>
    <x v="7"/>
    <x v="6"/>
    <n v="20.21"/>
    <s v="Confezione: pemetrexed ev fiale/flebo 100MG  (58)"/>
    <m/>
  </r>
  <r>
    <x v="0"/>
    <x v="0"/>
    <x v="7"/>
    <x v="0"/>
    <x v="6"/>
    <x v="5"/>
    <x v="7"/>
    <x v="7"/>
    <x v="6"/>
    <x v="6"/>
    <n v="1024"/>
    <x v="7"/>
    <x v="4"/>
    <x v="7"/>
    <x v="4"/>
    <n v="22"/>
    <s v="Confezione: pemetrexed ev fiale/flebo 100MG  (58)"/>
    <m/>
  </r>
  <r>
    <x v="0"/>
    <x v="0"/>
    <x v="7"/>
    <x v="0"/>
    <x v="6"/>
    <x v="5"/>
    <x v="7"/>
    <x v="7"/>
    <x v="6"/>
    <x v="6"/>
    <m/>
    <x v="7"/>
    <x v="4"/>
    <x v="7"/>
    <x v="10"/>
    <n v="25"/>
    <s v="Confezione: pemetrexed ev fiale/flebo 100MG  (58)"/>
    <m/>
  </r>
  <r>
    <x v="0"/>
    <x v="0"/>
    <x v="7"/>
    <x v="0"/>
    <x v="6"/>
    <x v="5"/>
    <x v="7"/>
    <x v="7"/>
    <x v="6"/>
    <x v="6"/>
    <m/>
    <x v="7"/>
    <x v="4"/>
    <x v="7"/>
    <x v="7"/>
    <n v="26.545000000000002"/>
    <s v="Confezione: pemetrexed ev fiale/flebo 100MG  (58)"/>
    <m/>
  </r>
  <r>
    <x v="0"/>
    <x v="0"/>
    <x v="7"/>
    <x v="0"/>
    <x v="6"/>
    <x v="5"/>
    <x v="7"/>
    <x v="7"/>
    <x v="6"/>
    <x v="6"/>
    <m/>
    <x v="7"/>
    <x v="4"/>
    <x v="7"/>
    <x v="13"/>
    <n v="48"/>
    <s v="Confezione: pemetrexed ev fiale/flebo 100MG  (58)"/>
    <m/>
  </r>
  <r>
    <x v="0"/>
    <x v="0"/>
    <x v="7"/>
    <x v="0"/>
    <x v="6"/>
    <x v="5"/>
    <x v="7"/>
    <x v="7"/>
    <x v="6"/>
    <x v="6"/>
    <m/>
    <x v="7"/>
    <x v="4"/>
    <x v="7"/>
    <x v="3"/>
    <n v="148.66999999999999"/>
    <s v="Confezione: pemetrexed ev fiale/flebo 100MG  (58)"/>
    <m/>
  </r>
  <r>
    <x v="0"/>
    <x v="0"/>
    <x v="8"/>
    <x v="2"/>
    <x v="7"/>
    <x v="6"/>
    <x v="8"/>
    <x v="8"/>
    <x v="7"/>
    <x v="7"/>
    <m/>
    <x v="8"/>
    <x v="3"/>
    <x v="8"/>
    <x v="4"/>
    <n v="4.95"/>
    <s v="Confezione: pemetrexed ev fiale/flebo 100MG  (58)"/>
    <m/>
  </r>
  <r>
    <x v="0"/>
    <x v="0"/>
    <x v="8"/>
    <x v="2"/>
    <x v="7"/>
    <x v="6"/>
    <x v="8"/>
    <x v="8"/>
    <x v="7"/>
    <x v="7"/>
    <m/>
    <x v="8"/>
    <x v="3"/>
    <x v="8"/>
    <x v="11"/>
    <n v="7.5"/>
    <s v="Confezione: pemetrexed ev fiale/flebo 100MG  (58)"/>
    <m/>
  </r>
  <r>
    <x v="0"/>
    <x v="0"/>
    <x v="8"/>
    <x v="2"/>
    <x v="7"/>
    <x v="6"/>
    <x v="8"/>
    <x v="8"/>
    <x v="7"/>
    <x v="7"/>
    <n v="4520"/>
    <x v="8"/>
    <x v="3"/>
    <x v="8"/>
    <x v="9"/>
    <n v="8"/>
    <s v="Confezione: pemetrexed ev fiale/flebo 100MG  (58)"/>
    <m/>
  </r>
  <r>
    <x v="0"/>
    <x v="0"/>
    <x v="8"/>
    <x v="2"/>
    <x v="7"/>
    <x v="6"/>
    <x v="8"/>
    <x v="8"/>
    <x v="7"/>
    <x v="7"/>
    <m/>
    <x v="8"/>
    <x v="3"/>
    <x v="8"/>
    <x v="5"/>
    <n v="8.4499999999999993"/>
    <s v="Confezione: pemetrexed ev fiale/flebo 100MG  (58)"/>
    <m/>
  </r>
  <r>
    <x v="0"/>
    <x v="0"/>
    <x v="8"/>
    <x v="2"/>
    <x v="7"/>
    <x v="6"/>
    <x v="8"/>
    <x v="8"/>
    <x v="7"/>
    <x v="7"/>
    <m/>
    <x v="8"/>
    <x v="3"/>
    <x v="8"/>
    <x v="2"/>
    <n v="8.77"/>
    <s v="Confezione: pemetrexed ev fiale/flebo 100MG  (58)"/>
    <m/>
  </r>
  <r>
    <x v="0"/>
    <x v="0"/>
    <x v="8"/>
    <x v="2"/>
    <x v="7"/>
    <x v="6"/>
    <x v="8"/>
    <x v="8"/>
    <x v="7"/>
    <x v="7"/>
    <m/>
    <x v="8"/>
    <x v="3"/>
    <x v="8"/>
    <x v="6"/>
    <n v="20.21"/>
    <s v="Confezione: pemetrexed ev fiale/flebo 100MG  (58)"/>
    <m/>
  </r>
  <r>
    <x v="0"/>
    <x v="0"/>
    <x v="8"/>
    <x v="2"/>
    <x v="7"/>
    <x v="6"/>
    <x v="8"/>
    <x v="8"/>
    <x v="7"/>
    <x v="7"/>
    <m/>
    <x v="8"/>
    <x v="3"/>
    <x v="8"/>
    <x v="7"/>
    <n v="26.548079999999999"/>
    <s v="Confezione: pemetrexed ev fiale/flebo 100MG  (58)"/>
    <m/>
  </r>
  <r>
    <x v="0"/>
    <x v="0"/>
    <x v="8"/>
    <x v="2"/>
    <x v="7"/>
    <x v="6"/>
    <x v="8"/>
    <x v="8"/>
    <x v="7"/>
    <x v="7"/>
    <m/>
    <x v="8"/>
    <x v="3"/>
    <x v="8"/>
    <x v="3"/>
    <n v="148.66999999999999"/>
    <s v="Confezione: pemetrexed ev fiale/flebo 100MG  (58)"/>
    <m/>
  </r>
  <r>
    <x v="0"/>
    <x v="0"/>
    <x v="9"/>
    <x v="0"/>
    <x v="8"/>
    <x v="7"/>
    <x v="9"/>
    <x v="9"/>
    <x v="8"/>
    <x v="1"/>
    <n v="8333"/>
    <x v="9"/>
    <x v="1"/>
    <x v="9"/>
    <x v="0"/>
    <s v=""/>
    <s v="Confezione: pemetrexed sale disodico ev fiale/flebo 100MG  (37)"/>
    <m/>
  </r>
  <r>
    <x v="0"/>
    <x v="0"/>
    <x v="10"/>
    <x v="3"/>
    <x v="9"/>
    <x v="8"/>
    <x v="10"/>
    <x v="10"/>
    <x v="9"/>
    <x v="6"/>
    <m/>
    <x v="10"/>
    <x v="4"/>
    <x v="7"/>
    <x v="11"/>
    <n v="8"/>
    <s v="Confezione: pemetrexed ev fiale/flebo 100MG  (58)"/>
    <m/>
  </r>
  <r>
    <x v="0"/>
    <x v="0"/>
    <x v="10"/>
    <x v="3"/>
    <x v="9"/>
    <x v="8"/>
    <x v="10"/>
    <x v="10"/>
    <x v="9"/>
    <x v="6"/>
    <m/>
    <x v="10"/>
    <x v="4"/>
    <x v="7"/>
    <x v="2"/>
    <n v="8.78322"/>
    <s v="Confezione: pemetrexed ev fiale/flebo 100MG  (58)"/>
    <m/>
  </r>
  <r>
    <x v="0"/>
    <x v="0"/>
    <x v="10"/>
    <x v="3"/>
    <x v="9"/>
    <x v="8"/>
    <x v="10"/>
    <x v="10"/>
    <x v="9"/>
    <x v="6"/>
    <n v="2112"/>
    <x v="10"/>
    <x v="4"/>
    <x v="7"/>
    <x v="5"/>
    <n v="9.4"/>
    <s v="Confezione: pemetrexed ev fiale/flebo 100MG  (58)"/>
    <m/>
  </r>
  <r>
    <x v="0"/>
    <x v="0"/>
    <x v="10"/>
    <x v="3"/>
    <x v="9"/>
    <x v="8"/>
    <x v="10"/>
    <x v="10"/>
    <x v="9"/>
    <x v="6"/>
    <m/>
    <x v="10"/>
    <x v="4"/>
    <x v="7"/>
    <x v="10"/>
    <n v="13.88"/>
    <s v="Confezione: pemetrexed ev fiale/flebo 100MG  (58)"/>
    <m/>
  </r>
  <r>
    <x v="0"/>
    <x v="0"/>
    <x v="10"/>
    <x v="3"/>
    <x v="9"/>
    <x v="8"/>
    <x v="10"/>
    <x v="10"/>
    <x v="9"/>
    <x v="6"/>
    <m/>
    <x v="10"/>
    <x v="4"/>
    <x v="7"/>
    <x v="13"/>
    <n v="19"/>
    <s v="Confezione: pemetrexed ev fiale/flebo 100MG  (58)"/>
    <m/>
  </r>
  <r>
    <x v="0"/>
    <x v="0"/>
    <x v="10"/>
    <x v="3"/>
    <x v="9"/>
    <x v="8"/>
    <x v="10"/>
    <x v="10"/>
    <x v="9"/>
    <x v="6"/>
    <m/>
    <x v="10"/>
    <x v="4"/>
    <x v="7"/>
    <x v="6"/>
    <n v="20.21"/>
    <s v="Confezione: pemetrexed ev fiale/flebo 100MG  (58)"/>
    <m/>
  </r>
  <r>
    <x v="0"/>
    <x v="0"/>
    <x v="10"/>
    <x v="3"/>
    <x v="9"/>
    <x v="8"/>
    <x v="10"/>
    <x v="10"/>
    <x v="9"/>
    <x v="6"/>
    <m/>
    <x v="10"/>
    <x v="4"/>
    <x v="7"/>
    <x v="4"/>
    <n v="22"/>
    <s v="Confezione: pemetrexed ev fiale/flebo 100MG  (58)"/>
    <m/>
  </r>
  <r>
    <x v="0"/>
    <x v="0"/>
    <x v="10"/>
    <x v="3"/>
    <x v="9"/>
    <x v="8"/>
    <x v="10"/>
    <x v="10"/>
    <x v="9"/>
    <x v="6"/>
    <m/>
    <x v="10"/>
    <x v="4"/>
    <x v="7"/>
    <x v="7"/>
    <n v="26.542400000000001"/>
    <s v="Confezione: pemetrexed ev fiale/flebo 100MG  (58)"/>
    <m/>
  </r>
  <r>
    <x v="0"/>
    <x v="0"/>
    <x v="10"/>
    <x v="3"/>
    <x v="9"/>
    <x v="8"/>
    <x v="10"/>
    <x v="10"/>
    <x v="9"/>
    <x v="6"/>
    <m/>
    <x v="10"/>
    <x v="4"/>
    <x v="7"/>
    <x v="3"/>
    <n v="148.66999999999999"/>
    <s v="Confezione: pemetrexed ev fiale/flebo 100MG  (58)"/>
    <m/>
  </r>
  <r>
    <x v="0"/>
    <x v="0"/>
    <x v="11"/>
    <x v="1"/>
    <x v="10"/>
    <x v="5"/>
    <x v="11"/>
    <x v="11"/>
    <x v="10"/>
    <x v="5"/>
    <n v="200"/>
    <x v="11"/>
    <x v="5"/>
    <x v="10"/>
    <x v="9"/>
    <s v=""/>
    <s v="Confezione: pemetrexed ev fiale/flebo 100MG  (58)"/>
    <m/>
  </r>
  <r>
    <x v="0"/>
    <x v="0"/>
    <x v="11"/>
    <x v="1"/>
    <x v="10"/>
    <x v="5"/>
    <x v="11"/>
    <x v="11"/>
    <x v="10"/>
    <x v="5"/>
    <m/>
    <x v="11"/>
    <x v="5"/>
    <x v="10"/>
    <x v="6"/>
    <s v=""/>
    <s v="Confezione: pemetrexed ev fiale/flebo 100MG  (58)"/>
    <m/>
  </r>
  <r>
    <x v="0"/>
    <x v="0"/>
    <x v="11"/>
    <x v="1"/>
    <x v="10"/>
    <x v="5"/>
    <x v="11"/>
    <x v="11"/>
    <x v="10"/>
    <x v="5"/>
    <m/>
    <x v="11"/>
    <x v="5"/>
    <x v="10"/>
    <x v="7"/>
    <s v=""/>
    <s v="Confezione: pemetrexed ev fiale/flebo 100MG  (58)"/>
    <m/>
  </r>
  <r>
    <x v="0"/>
    <x v="0"/>
    <x v="11"/>
    <x v="1"/>
    <x v="10"/>
    <x v="5"/>
    <x v="11"/>
    <x v="11"/>
    <x v="10"/>
    <x v="5"/>
    <m/>
    <x v="11"/>
    <x v="5"/>
    <x v="10"/>
    <x v="10"/>
    <s v=""/>
    <s v="Confezione: pemetrexed ev fiale/flebo 100MG  (58)"/>
    <m/>
  </r>
  <r>
    <x v="0"/>
    <x v="0"/>
    <x v="11"/>
    <x v="1"/>
    <x v="10"/>
    <x v="5"/>
    <x v="11"/>
    <x v="11"/>
    <x v="10"/>
    <x v="5"/>
    <m/>
    <x v="11"/>
    <x v="5"/>
    <x v="10"/>
    <x v="12"/>
    <s v=""/>
    <s v="Confezione: pemetrexed ev fiale/flebo 100MG  (58)"/>
    <m/>
  </r>
  <r>
    <x v="0"/>
    <x v="0"/>
    <x v="11"/>
    <x v="1"/>
    <x v="10"/>
    <x v="5"/>
    <x v="11"/>
    <x v="11"/>
    <x v="10"/>
    <x v="5"/>
    <m/>
    <x v="11"/>
    <x v="5"/>
    <x v="10"/>
    <x v="2"/>
    <s v=""/>
    <s v="Confezione: pemetrexed ev fiale/flebo 100MG  (58)"/>
    <m/>
  </r>
  <r>
    <x v="0"/>
    <x v="0"/>
    <x v="12"/>
    <x v="2"/>
    <x v="11"/>
    <x v="9"/>
    <x v="12"/>
    <x v="12"/>
    <x v="11"/>
    <x v="1"/>
    <n v="9109"/>
    <x v="9"/>
    <x v="1"/>
    <x v="11"/>
    <x v="0"/>
    <s v=""/>
    <s v="Confezione: pemetrexed sale disodico ev fiale/flebo 100MG  (37)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9D5EC-B007-4D56-A72C-809A63AE1BC3}" name="PivotTable16" cacheId="29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Z18" firstHeaderRow="1" firstDataRow="2" firstDataCol="12"/>
  <pivotFields count="18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13">
        <item x="0"/>
        <item x="1"/>
        <item x="5"/>
        <item x="2"/>
        <item x="9"/>
        <item x="10"/>
        <item x="3"/>
        <item x="7"/>
        <item x="6"/>
        <item x="4"/>
        <item x="8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0"/>
        <item x="1"/>
        <item x="2"/>
        <item x="4"/>
        <item x="0"/>
        <item x="5"/>
        <item x="6"/>
        <item x="11"/>
        <item x="8"/>
        <item x="3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9"/>
        <item x="1"/>
        <item x="7"/>
        <item x="8"/>
        <item x="2"/>
        <item x="4"/>
        <item x="6"/>
        <item x="5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3">
        <item x="0"/>
        <item x="1"/>
        <item x="2"/>
        <item x="3"/>
        <item x="4"/>
        <item x="8"/>
        <item x="10"/>
        <item x="6"/>
        <item x="9"/>
        <item x="7"/>
        <item x="11"/>
        <item x="5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7" outline="0" showAll="0" defaultSubtotal="0">
      <items count="12">
        <item x="7"/>
        <item x="2"/>
        <item x="3"/>
        <item x="5"/>
        <item x="10"/>
        <item x="9"/>
        <item x="1"/>
        <item x="8"/>
        <item x="11"/>
        <item x="0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8">
        <item x="7"/>
        <item x="2"/>
        <item x="5"/>
        <item x="3"/>
        <item x="6"/>
        <item x="1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3">
        <item x="5"/>
        <item x="7"/>
        <item x="10"/>
        <item x="6"/>
        <item x="9"/>
        <item x="3"/>
        <item x="1"/>
        <item x="8"/>
        <item x="4"/>
        <item x="0"/>
        <item x="1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1"/>
        <item x="3"/>
        <item x="0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6" outline="0" showAll="0">
      <items count="13">
        <item x="11"/>
        <item x="9"/>
        <item x="7"/>
        <item x="5"/>
        <item x="6"/>
        <item x="8"/>
        <item x="4"/>
        <item x="10"/>
        <item x="3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15">
        <item x="0"/>
        <item x="9"/>
        <item x="4"/>
        <item x="5"/>
        <item x="11"/>
        <item x="8"/>
        <item x="1"/>
        <item x="3"/>
        <item x="6"/>
        <item x="7"/>
        <item x="13"/>
        <item x="10"/>
        <item x="12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14">
    <i>
      <x/>
      <x/>
      <x/>
      <x v="2"/>
      <x v="4"/>
      <x v="9"/>
      <x/>
      <x/>
      <x v="9"/>
      <x v="7"/>
      <x v="3"/>
      <x v="11"/>
    </i>
    <i r="2">
      <x v="1"/>
      <x v="2"/>
      <x v="1"/>
      <x v="1"/>
      <x v="1"/>
      <x v="1"/>
      <x v="6"/>
      <x v="5"/>
      <x v="1"/>
      <x v="10"/>
    </i>
    <i r="2">
      <x v="2"/>
      <x v="2"/>
      <x v="3"/>
      <x v="5"/>
      <x v="5"/>
      <x v="11"/>
      <x v="11"/>
      <x v="5"/>
      <x/>
      <x v="3"/>
    </i>
    <i r="2">
      <x v="3"/>
      <x v="2"/>
      <x v="2"/>
      <x v="4"/>
      <x v="2"/>
      <x v="2"/>
      <x v="1"/>
      <x v="1"/>
      <x v="5"/>
      <x v="9"/>
    </i>
    <i r="2">
      <x v="4"/>
      <x v="2"/>
      <x v="8"/>
      <x v="2"/>
      <x v="9"/>
      <x v="8"/>
      <x v="7"/>
      <x v="5"/>
      <x v="1"/>
      <x v="1"/>
    </i>
    <i r="2">
      <x v="5"/>
      <x v="3"/>
      <x v="11"/>
      <x v="3"/>
      <x v="10"/>
      <x v="6"/>
      <x v="5"/>
      <x v="4"/>
      <x/>
      <x v="2"/>
    </i>
    <i r="2">
      <x v="6"/>
      <x v="2"/>
      <x v="9"/>
      <x v="8"/>
      <x v="3"/>
      <x v="3"/>
      <x v="2"/>
      <x v="3"/>
      <x v="1"/>
      <x v="8"/>
    </i>
    <i r="2">
      <x v="7"/>
      <x v="2"/>
      <x v="6"/>
      <x v="7"/>
      <x v="7"/>
      <x v="9"/>
      <x v="10"/>
      <x v="4"/>
      <x/>
      <x v="2"/>
    </i>
    <i r="2">
      <x v="8"/>
      <x/>
      <x v="5"/>
      <x v="5"/>
      <x v="6"/>
      <x v="7"/>
      <x v="3"/>
      <x v="2"/>
      <x/>
      <x v="4"/>
    </i>
    <i r="2">
      <x v="9"/>
      <x v="2"/>
      <x v="4"/>
      <x v="9"/>
      <x v="4"/>
      <x v="4"/>
      <x v="9"/>
      <x v="6"/>
      <x v="2"/>
      <x v="6"/>
    </i>
    <i r="2">
      <x v="10"/>
      <x v="1"/>
      <x v="10"/>
      <x v="6"/>
      <x v="8"/>
      <x v="5"/>
      <x/>
      <x/>
      <x v="2"/>
      <x v="5"/>
    </i>
    <i r="2">
      <x v="11"/>
      <x/>
      <x/>
      <x v="7"/>
      <x v="11"/>
      <x v="10"/>
      <x v="4"/>
      <x v="2"/>
      <x v="4"/>
      <x v="7"/>
    </i>
    <i r="2">
      <x v="12"/>
      <x v="1"/>
      <x v="7"/>
      <x/>
      <x v="12"/>
      <x v="12"/>
      <x v="8"/>
      <x v="5"/>
      <x v="1"/>
      <x/>
    </i>
    <i t="grand">
      <x/>
    </i>
  </rowItems>
  <colFields count="1">
    <field x="1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Loser prices" fld="15" baseField="0" baseItem="0"/>
  </dataFields>
  <formats count="131">
    <format dxfId="130">
      <pivotArea field="6" type="button" dataOnly="0" labelOnly="1" outline="0" axis="axisRow" fieldPosition="6"/>
    </format>
    <format dxfId="129">
      <pivotArea field="7" type="button" dataOnly="0" labelOnly="1" outline="0" axis="axisRow" fieldPosition="7"/>
    </format>
    <format dxfId="128">
      <pivotArea field="8" type="button" dataOnly="0" labelOnly="1" outline="0" axis="axisRow" fieldPosition="8"/>
    </format>
    <format dxfId="127">
      <pivotArea dataOnly="0" labelOnly="1" outline="0" fieldPosition="0">
        <references count="1">
          <reference field="1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6">
      <pivotArea dataOnly="0" labelOnly="1" grandCol="1" outline="0" fieldPosition="0"/>
    </format>
    <format dxfId="125">
      <pivotArea outline="0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2" count="0" selected="0"/>
          <reference field="13" count="0" selected="0"/>
        </references>
      </pivotArea>
    </format>
    <format dxfId="124">
      <pivotArea field="0" type="button" dataOnly="0" labelOnly="1" outline="0" axis="axisRow" fieldPosition="0"/>
    </format>
    <format dxfId="123">
      <pivotArea field="1" type="button" dataOnly="0" labelOnly="1" outline="0" axis="axisRow" fieldPosition="1"/>
    </format>
    <format dxfId="122">
      <pivotArea field="2" type="button" dataOnly="0" labelOnly="1" outline="0" axis="axisRow" fieldPosition="2"/>
    </format>
    <format dxfId="121">
      <pivotArea field="3" type="button" dataOnly="0" labelOnly="1" outline="0" axis="axisRow" fieldPosition="3"/>
    </format>
    <format dxfId="120">
      <pivotArea field="4" type="button" dataOnly="0" labelOnly="1" outline="0" axis="axisRow" fieldPosition="4"/>
    </format>
    <format dxfId="119">
      <pivotArea field="5" type="button" dataOnly="0" labelOnly="1" outline="0" axis="axisRow" fieldPosition="5"/>
    </format>
    <format dxfId="118">
      <pivotArea field="6" type="button" dataOnly="0" labelOnly="1" outline="0" axis="axisRow" fieldPosition="6"/>
    </format>
    <format dxfId="117">
      <pivotArea field="7" type="button" dataOnly="0" labelOnly="1" outline="0" axis="axisRow" fieldPosition="7"/>
    </format>
    <format dxfId="116">
      <pivotArea field="8" type="button" dataOnly="0" labelOnly="1" outline="0" axis="axisRow" fieldPosition="8"/>
    </format>
    <format dxfId="115">
      <pivotArea field="9" type="button" dataOnly="0" labelOnly="1" outline="0" axis="axisRow" fieldPosition="9"/>
    </format>
    <format dxfId="114">
      <pivotArea field="12" type="button" dataOnly="0" labelOnly="1" outline="0" axis="axisRow" fieldPosition="10"/>
    </format>
    <format dxfId="113">
      <pivotArea field="13" type="button" dataOnly="0" labelOnly="1" outline="0" axis="axisRow" fieldPosition="11"/>
    </format>
    <format dxfId="112">
      <pivotArea dataOnly="0" labelOnly="1" outline="0" fieldPosition="0">
        <references count="1">
          <reference field="0" count="0"/>
        </references>
      </pivotArea>
    </format>
    <format dxfId="111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10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109">
      <pivotArea dataOnly="0" labelOnly="1" outline="0" fieldPosition="0">
        <references count="4">
          <reference field="0" count="0" selected="0"/>
          <reference field="1" count="0" selected="0"/>
          <reference field="2" count="1" selected="0">
            <x v="0"/>
          </reference>
          <reference field="3" count="1">
            <x v="2"/>
          </reference>
        </references>
      </pivotArea>
    </format>
    <format dxfId="108">
      <pivotArea dataOnly="0" labelOnly="1" outline="0" fieldPosition="0">
        <references count="4">
          <reference field="0" count="0" selected="0"/>
          <reference field="1" count="0" selected="0"/>
          <reference field="2" count="1" selected="0">
            <x v="5"/>
          </reference>
          <reference field="3" count="1">
            <x v="3"/>
          </reference>
        </references>
      </pivotArea>
    </format>
    <format dxfId="107">
      <pivotArea dataOnly="0" labelOnly="1" outline="0" fieldPosition="0">
        <references count="4">
          <reference field="0" count="0" selected="0"/>
          <reference field="1" count="0" selected="0"/>
          <reference field="2" count="1" selected="0">
            <x v="6"/>
          </reference>
          <reference field="3" count="1">
            <x v="2"/>
          </reference>
        </references>
      </pivotArea>
    </format>
    <format dxfId="106">
      <pivotArea dataOnly="0" labelOnly="1" outline="0" fieldPosition="0">
        <references count="4">
          <reference field="0" count="0" selected="0"/>
          <reference field="1" count="0" selected="0"/>
          <reference field="2" count="1" selected="0">
            <x v="8"/>
          </reference>
          <reference field="3" count="1">
            <x v="0"/>
          </reference>
        </references>
      </pivotArea>
    </format>
    <format dxfId="105">
      <pivotArea dataOnly="0" labelOnly="1" outline="0" fieldPosition="0">
        <references count="4">
          <reference field="0" count="0" selected="0"/>
          <reference field="1" count="0" selected="0"/>
          <reference field="2" count="1" selected="0">
            <x v="9"/>
          </reference>
          <reference field="3" count="1">
            <x v="2"/>
          </reference>
        </references>
      </pivotArea>
    </format>
    <format dxfId="104">
      <pivotArea dataOnly="0" labelOnly="1" outline="0" fieldPosition="0">
        <references count="4">
          <reference field="0" count="0" selected="0"/>
          <reference field="1" count="0" selected="0"/>
          <reference field="2" count="1" selected="0">
            <x v="10"/>
          </reference>
          <reference field="3" count="1">
            <x v="1"/>
          </reference>
        </references>
      </pivotArea>
    </format>
    <format dxfId="103">
      <pivotArea dataOnly="0" labelOnly="1" outline="0" fieldPosition="0">
        <references count="4">
          <reference field="0" count="0" selected="0"/>
          <reference field="1" count="0" selected="0"/>
          <reference field="2" count="1" selected="0">
            <x v="11"/>
          </reference>
          <reference field="3" count="1">
            <x v="0"/>
          </reference>
        </references>
      </pivotArea>
    </format>
    <format dxfId="102">
      <pivotArea dataOnly="0" labelOnly="1" outline="0" fieldPosition="0">
        <references count="4">
          <reference field="0" count="0" selected="0"/>
          <reference field="1" count="0" selected="0"/>
          <reference field="2" count="1" selected="0">
            <x v="12"/>
          </reference>
          <reference field="3" count="1">
            <x v="1"/>
          </reference>
        </references>
      </pivotArea>
    </format>
    <format dxfId="101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>
            <x v="4"/>
          </reference>
        </references>
      </pivotArea>
    </format>
    <format dxfId="100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99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>
            <x v="3"/>
          </reference>
        </references>
      </pivotArea>
    </format>
    <format dxfId="98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97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>
            <x v="8"/>
          </reference>
        </references>
      </pivotArea>
    </format>
    <format dxfId="96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3"/>
          </reference>
          <reference field="4" count="1">
            <x v="11"/>
          </reference>
        </references>
      </pivotArea>
    </format>
    <format dxfId="95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>
            <x v="9"/>
          </reference>
        </references>
      </pivotArea>
    </format>
    <format dxfId="94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>
            <x v="6"/>
          </reference>
        </references>
      </pivotArea>
    </format>
    <format dxfId="93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0"/>
          </reference>
          <reference field="4" count="1">
            <x v="5"/>
          </reference>
        </references>
      </pivotArea>
    </format>
    <format dxfId="92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>
            <x v="4"/>
          </reference>
        </references>
      </pivotArea>
    </format>
    <format dxfId="91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1"/>
          </reference>
          <reference field="4" count="1">
            <x v="10"/>
          </reference>
        </references>
      </pivotArea>
    </format>
    <format dxfId="90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89">
      <pivotArea dataOnly="0" labelOnly="1" outline="0" fieldPosition="0">
        <references count="5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1"/>
          </reference>
          <reference field="4" count="1">
            <x v="7"/>
          </reference>
        </references>
      </pivotArea>
    </format>
    <format dxfId="88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  <reference field="5" count="1">
            <x v="9"/>
          </reference>
        </references>
      </pivotArea>
    </format>
    <format dxfId="87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86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5"/>
          </reference>
        </references>
      </pivotArea>
    </format>
    <format dxfId="85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84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8"/>
          </reference>
          <reference field="5" count="1">
            <x v="2"/>
          </reference>
        </references>
      </pivotArea>
    </format>
    <format dxfId="83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>
            <x v="3"/>
          </reference>
        </references>
      </pivotArea>
    </format>
    <format dxfId="82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9"/>
          </reference>
          <reference field="5" count="1">
            <x v="8"/>
          </reference>
        </references>
      </pivotArea>
    </format>
    <format dxfId="81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 selected="0">
            <x v="6"/>
          </reference>
          <reference field="5" count="1">
            <x v="7"/>
          </reference>
        </references>
      </pivotArea>
    </format>
    <format dxfId="80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0"/>
          </reference>
          <reference field="4" count="1" selected="0">
            <x v="5"/>
          </reference>
          <reference field="5" count="1">
            <x v="5"/>
          </reference>
        </references>
      </pivotArea>
    </format>
    <format dxfId="79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 selected="0">
            <x v="4"/>
          </reference>
          <reference field="5" count="1">
            <x v="9"/>
          </reference>
        </references>
      </pivotArea>
    </format>
    <format dxfId="78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1"/>
          </reference>
          <reference field="4" count="1" selected="0">
            <x v="10"/>
          </reference>
          <reference field="5" count="1">
            <x v="6"/>
          </reference>
        </references>
      </pivotArea>
    </format>
    <format dxfId="77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>
            <x v="7"/>
          </reference>
        </references>
      </pivotArea>
    </format>
    <format dxfId="76">
      <pivotArea dataOnly="0" labelOnly="1" outline="0" fieldPosition="0">
        <references count="6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1"/>
          </reference>
          <reference field="4" count="1" selected="0">
            <x v="7"/>
          </reference>
          <reference field="5" count="1">
            <x v="0"/>
          </reference>
        </references>
      </pivotArea>
    </format>
    <format dxfId="75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>
            <x v="0"/>
          </reference>
        </references>
      </pivotArea>
    </format>
    <format dxfId="74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73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5"/>
          </reference>
          <reference field="6" count="1">
            <x v="5"/>
          </reference>
        </references>
      </pivotArea>
    </format>
    <format dxfId="72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4"/>
          </reference>
          <reference field="6" count="1">
            <x v="2"/>
          </reference>
        </references>
      </pivotArea>
    </format>
    <format dxfId="71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2"/>
          </reference>
          <reference field="6" count="1">
            <x v="9"/>
          </reference>
        </references>
      </pivotArea>
    </format>
    <format dxfId="70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3"/>
          </reference>
          <reference field="6" count="1">
            <x v="10"/>
          </reference>
        </references>
      </pivotArea>
    </format>
    <format dxfId="69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8"/>
          </reference>
          <reference field="6" count="1">
            <x v="3"/>
          </reference>
        </references>
      </pivotArea>
    </format>
    <format dxfId="68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7"/>
          </reference>
          <reference field="6" count="1">
            <x v="7"/>
          </reference>
        </references>
      </pivotArea>
    </format>
    <format dxfId="67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5"/>
          </reference>
          <reference field="6" count="1">
            <x v="6"/>
          </reference>
        </references>
      </pivotArea>
    </format>
    <format dxfId="66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>
            <x v="4"/>
          </reference>
        </references>
      </pivotArea>
    </format>
    <format dxfId="65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6"/>
          </reference>
          <reference field="6" count="1">
            <x v="8"/>
          </reference>
        </references>
      </pivotArea>
    </format>
    <format dxfId="64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7"/>
          </reference>
          <reference field="6" count="1">
            <x v="11"/>
          </reference>
        </references>
      </pivotArea>
    </format>
    <format dxfId="63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1"/>
          </reference>
          <reference field="4" count="1" selected="0">
            <x v="7"/>
          </reference>
          <reference field="5" count="1" selected="0">
            <x v="0"/>
          </reference>
          <reference field="6" count="1">
            <x v="12"/>
          </reference>
        </references>
      </pivotArea>
    </format>
    <format dxfId="62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 selected="0">
            <x v="0"/>
          </reference>
          <reference field="7" count="1">
            <x v="0"/>
          </reference>
        </references>
      </pivotArea>
    </format>
    <format dxfId="61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0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5"/>
          </reference>
          <reference field="6" count="1" selected="0">
            <x v="5"/>
          </reference>
          <reference field="7" count="1">
            <x v="11"/>
          </reference>
        </references>
      </pivotArea>
    </format>
    <format dxfId="59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4"/>
          </reference>
          <reference field="6" count="1" selected="0">
            <x v="2"/>
          </reference>
          <reference field="7" count="1">
            <x v="2"/>
          </reference>
        </references>
      </pivotArea>
    </format>
    <format dxfId="58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2"/>
          </reference>
          <reference field="6" count="1" selected="0">
            <x v="9"/>
          </reference>
          <reference field="7" count="1">
            <x v="8"/>
          </reference>
        </references>
      </pivotArea>
    </format>
    <format dxfId="57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3"/>
          </reference>
          <reference field="6" count="1" selected="0">
            <x v="10"/>
          </reference>
          <reference field="7" count="1">
            <x v="6"/>
          </reference>
        </references>
      </pivotArea>
    </format>
    <format dxfId="56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8"/>
          </reference>
          <reference field="6" count="1" selected="0">
            <x v="3"/>
          </reference>
          <reference field="7" count="1">
            <x v="3"/>
          </reference>
        </references>
      </pivotArea>
    </format>
    <format dxfId="55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7"/>
          </reference>
          <reference field="6" count="1" selected="0">
            <x v="7"/>
          </reference>
          <reference field="7" count="1">
            <x v="9"/>
          </reference>
        </references>
      </pivotArea>
    </format>
    <format dxfId="54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6"/>
          </reference>
          <reference field="7" count="1">
            <x v="7"/>
          </reference>
        </references>
      </pivotArea>
    </format>
    <format dxfId="53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 selected="0">
            <x v="4"/>
          </reference>
          <reference field="7" count="1">
            <x v="4"/>
          </reference>
        </references>
      </pivotArea>
    </format>
    <format dxfId="52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6"/>
          </reference>
          <reference field="6" count="1" selected="0">
            <x v="8"/>
          </reference>
          <reference field="7" count="1">
            <x v="5"/>
          </reference>
        </references>
      </pivotArea>
    </format>
    <format dxfId="51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7"/>
          </reference>
          <reference field="6" count="1" selected="0">
            <x v="11"/>
          </reference>
          <reference field="7" count="1">
            <x v="10"/>
          </reference>
        </references>
      </pivotArea>
    </format>
    <format dxfId="50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1"/>
          </reference>
          <reference field="4" count="1" selected="0">
            <x v="7"/>
          </reference>
          <reference field="5" count="1" selected="0">
            <x v="0"/>
          </reference>
          <reference field="6" count="1" selected="0">
            <x v="12"/>
          </reference>
          <reference field="7" count="1">
            <x v="12"/>
          </reference>
        </references>
      </pivotArea>
    </format>
    <format dxfId="49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  <reference field="8" count="1">
            <x v="9"/>
          </reference>
        </references>
      </pivotArea>
    </format>
    <format dxfId="48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47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11"/>
          </reference>
          <reference field="8" count="1">
            <x v="11"/>
          </reference>
        </references>
      </pivotArea>
    </format>
    <format dxfId="46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4"/>
          </reference>
          <reference field="6" count="1" selected="0">
            <x v="2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45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8"/>
          </reference>
          <reference field="8" count="1">
            <x v="7"/>
          </reference>
        </references>
      </pivotArea>
    </format>
    <format dxfId="44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3"/>
          </reference>
          <reference field="6" count="1" selected="0">
            <x v="10"/>
          </reference>
          <reference field="7" count="1" selected="0">
            <x v="6"/>
          </reference>
          <reference field="8" count="1">
            <x v="5"/>
          </reference>
        </references>
      </pivotArea>
    </format>
    <format dxfId="43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8"/>
          </reference>
          <reference field="6" count="1" selected="0">
            <x v="3"/>
          </reference>
          <reference field="7" count="1" selected="0">
            <x v="3"/>
          </reference>
          <reference field="8" count="1">
            <x v="2"/>
          </reference>
        </references>
      </pivotArea>
    </format>
    <format dxfId="42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7"/>
          </reference>
          <reference field="6" count="1" selected="0">
            <x v="7"/>
          </reference>
          <reference field="7" count="1" selected="0">
            <x v="9"/>
          </reference>
          <reference field="8" count="1">
            <x v="10"/>
          </reference>
        </references>
      </pivotArea>
    </format>
    <format dxfId="41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6"/>
          </reference>
          <reference field="7" count="1" selected="0">
            <x v="7"/>
          </reference>
          <reference field="8" count="1">
            <x v="3"/>
          </reference>
        </references>
      </pivotArea>
    </format>
    <format dxfId="40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4"/>
          </reference>
          <reference field="8" count="1">
            <x v="9"/>
          </reference>
        </references>
      </pivotArea>
    </format>
    <format dxfId="39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6"/>
          </reference>
          <reference field="6" count="1" selected="0">
            <x v="8"/>
          </reference>
          <reference field="7" count="1" selected="0">
            <x v="5"/>
          </reference>
          <reference field="8" count="1">
            <x v="0"/>
          </reference>
        </references>
      </pivotArea>
    </format>
    <format dxfId="38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7"/>
          </reference>
          <reference field="6" count="1" selected="0">
            <x v="11"/>
          </reference>
          <reference field="7" count="1" selected="0">
            <x v="10"/>
          </reference>
          <reference field="8" count="1">
            <x v="4"/>
          </reference>
        </references>
      </pivotArea>
    </format>
    <format dxfId="37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1"/>
          </reference>
          <reference field="4" count="1" selected="0">
            <x v="7"/>
          </reference>
          <reference field="5" count="1" selected="0">
            <x v="0"/>
          </reference>
          <reference field="6" count="1" selected="0">
            <x v="12"/>
          </reference>
          <reference field="7" count="1" selected="0">
            <x v="12"/>
          </reference>
          <reference field="8" count="1">
            <x v="8"/>
          </reference>
        </references>
      </pivotArea>
    </format>
    <format dxfId="36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9"/>
          </reference>
          <reference field="9" count="1">
            <x v="7"/>
          </reference>
        </references>
      </pivotArea>
    </format>
    <format dxfId="35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6"/>
          </reference>
          <reference field="9" count="1">
            <x v="5"/>
          </reference>
        </references>
      </pivotArea>
    </format>
    <format dxfId="34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4"/>
          </reference>
          <reference field="6" count="1" selected="0">
            <x v="2"/>
          </reference>
          <reference field="7" count="1" selected="0">
            <x v="2"/>
          </reference>
          <reference field="8" count="1" selected="0">
            <x v="1"/>
          </reference>
          <reference field="9" count="1">
            <x v="1"/>
          </reference>
        </references>
      </pivotArea>
    </format>
    <format dxfId="33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8"/>
          </reference>
          <reference field="8" count="1" selected="0">
            <x v="7"/>
          </reference>
          <reference field="9" count="1">
            <x v="5"/>
          </reference>
        </references>
      </pivotArea>
    </format>
    <format dxfId="32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3"/>
          </reference>
          <reference field="6" count="1" selected="0">
            <x v="10"/>
          </reference>
          <reference field="7" count="1" selected="0">
            <x v="6"/>
          </reference>
          <reference field="8" count="1" selected="0">
            <x v="5"/>
          </reference>
          <reference field="9" count="1">
            <x v="4"/>
          </reference>
        </references>
      </pivotArea>
    </format>
    <format dxfId="31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8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2"/>
          </reference>
          <reference field="9" count="1">
            <x v="3"/>
          </reference>
        </references>
      </pivotArea>
    </format>
    <format dxfId="30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7"/>
          </reference>
          <reference field="6" count="1" selected="0">
            <x v="7"/>
          </reference>
          <reference field="7" count="1" selected="0">
            <x v="9"/>
          </reference>
          <reference field="8" count="1" selected="0">
            <x v="10"/>
          </reference>
          <reference field="9" count="1">
            <x v="4"/>
          </reference>
        </references>
      </pivotArea>
    </format>
    <format dxfId="29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6"/>
          </reference>
          <reference field="7" count="1" selected="0">
            <x v="7"/>
          </reference>
          <reference field="8" count="1" selected="0">
            <x v="3"/>
          </reference>
          <reference field="9" count="1">
            <x v="2"/>
          </reference>
        </references>
      </pivotArea>
    </format>
    <format dxfId="28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4"/>
          </reference>
          <reference field="8" count="1" selected="0">
            <x v="9"/>
          </reference>
          <reference field="9" count="1">
            <x v="6"/>
          </reference>
        </references>
      </pivotArea>
    </format>
    <format dxfId="27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6"/>
          </reference>
          <reference field="6" count="1" selected="0">
            <x v="8"/>
          </reference>
          <reference field="7" count="1" selected="0">
            <x v="5"/>
          </reference>
          <reference field="8" count="1" selected="0">
            <x v="0"/>
          </reference>
          <reference field="9" count="1">
            <x v="0"/>
          </reference>
        </references>
      </pivotArea>
    </format>
    <format dxfId="26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7"/>
          </reference>
          <reference field="6" count="1" selected="0">
            <x v="11"/>
          </reference>
          <reference field="7" count="1" selected="0">
            <x v="10"/>
          </reference>
          <reference field="8" count="1" selected="0">
            <x v="4"/>
          </reference>
          <reference field="9" count="1">
            <x v="2"/>
          </reference>
        </references>
      </pivotArea>
    </format>
    <format dxfId="25">
      <pivotArea dataOnly="0" labelOnly="1" outline="0" fieldPosition="0">
        <references count="10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1"/>
          </reference>
          <reference field="4" count="1" selected="0">
            <x v="7"/>
          </reference>
          <reference field="5" count="1" selected="0">
            <x v="0"/>
          </reference>
          <reference field="6" count="1" selected="0">
            <x v="12"/>
          </reference>
          <reference field="7" count="1" selected="0">
            <x v="12"/>
          </reference>
          <reference field="8" count="1" selected="0">
            <x v="8"/>
          </reference>
          <reference field="9" count="1">
            <x v="5"/>
          </reference>
        </references>
      </pivotArea>
    </format>
    <format dxfId="24">
      <pivotArea dataOnly="0" labelOnly="1" outline="0" fieldPosition="0">
        <references count="11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9"/>
          </reference>
          <reference field="9" count="1" selected="0">
            <x v="7"/>
          </reference>
          <reference field="12" count="1">
            <x v="3"/>
          </reference>
        </references>
      </pivotArea>
    </format>
    <format dxfId="23">
      <pivotArea dataOnly="0" labelOnly="1" outline="0" fieldPosition="0">
        <references count="11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6"/>
          </reference>
          <reference field="9" count="1" selected="0">
            <x v="5"/>
          </reference>
          <reference field="12" count="1">
            <x v="1"/>
          </reference>
        </references>
      </pivotArea>
    </format>
    <format dxfId="22">
      <pivotArea dataOnly="0" labelOnly="1" outline="0" fieldPosition="0">
        <references count="11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11"/>
          </reference>
          <reference field="8" count="1" selected="0">
            <x v="11"/>
          </reference>
          <reference field="9" count="1" selected="0">
            <x v="5"/>
          </reference>
          <reference field="12" count="1">
            <x v="0"/>
          </reference>
        </references>
      </pivotArea>
    </format>
    <format dxfId="21">
      <pivotArea dataOnly="0" labelOnly="1" outline="0" fieldPosition="0">
        <references count="11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4"/>
          </reference>
          <reference field="6" count="1" selected="0">
            <x v="2"/>
          </reference>
          <reference field="7" count="1" selected="0">
            <x v="2"/>
          </reference>
          <reference field="8" count="1" selected="0">
            <x v="1"/>
          </reference>
          <reference field="9" count="1" selected="0">
            <x v="1"/>
          </reference>
          <reference field="12" count="1">
            <x v="5"/>
          </reference>
        </references>
      </pivotArea>
    </format>
    <format dxfId="20">
      <pivotArea dataOnly="0" labelOnly="1" outline="0" fieldPosition="0">
        <references count="11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8"/>
          </reference>
          <reference field="8" count="1" selected="0">
            <x v="7"/>
          </reference>
          <reference field="9" count="1" selected="0">
            <x v="5"/>
          </reference>
          <reference field="12" count="1">
            <x v="1"/>
          </reference>
        </references>
      </pivotArea>
    </format>
    <format dxfId="19">
      <pivotArea dataOnly="0" labelOnly="1" outline="0" fieldPosition="0">
        <references count="11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3"/>
          </reference>
          <reference field="6" count="1" selected="0">
            <x v="10"/>
          </reference>
          <reference field="7" count="1" selected="0">
            <x v="6"/>
          </reference>
          <reference field="8" count="1" selected="0">
            <x v="5"/>
          </reference>
          <reference field="9" count="1" selected="0">
            <x v="4"/>
          </reference>
          <reference field="12" count="1">
            <x v="0"/>
          </reference>
        </references>
      </pivotArea>
    </format>
    <format dxfId="18">
      <pivotArea dataOnly="0" labelOnly="1" outline="0" fieldPosition="0">
        <references count="11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8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3"/>
          </reference>
          <reference field="12" count="1">
            <x v="1"/>
          </reference>
        </references>
      </pivotArea>
    </format>
    <format dxfId="17">
      <pivotArea dataOnly="0" labelOnly="1" outline="0" fieldPosition="0">
        <references count="11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7"/>
          </reference>
          <reference field="6" count="1" selected="0">
            <x v="7"/>
          </reference>
          <reference field="7" count="1" selected="0">
            <x v="9"/>
          </reference>
          <reference field="8" count="1" selected="0">
            <x v="10"/>
          </reference>
          <reference field="9" count="1" selected="0">
            <x v="4"/>
          </reference>
          <reference field="12" count="1">
            <x v="0"/>
          </reference>
        </references>
      </pivotArea>
    </format>
    <format dxfId="16">
      <pivotArea dataOnly="0" labelOnly="1" outline="0" fieldPosition="0">
        <references count="11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4"/>
          </reference>
          <reference field="8" count="1" selected="0">
            <x v="9"/>
          </reference>
          <reference field="9" count="1" selected="0">
            <x v="6"/>
          </reference>
          <reference field="12" count="1">
            <x v="2"/>
          </reference>
        </references>
      </pivotArea>
    </format>
    <format dxfId="15">
      <pivotArea dataOnly="0" labelOnly="1" outline="0" fieldPosition="0">
        <references count="11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7"/>
          </reference>
          <reference field="6" count="1" selected="0">
            <x v="11"/>
          </reference>
          <reference field="7" count="1" selected="0">
            <x v="10"/>
          </reference>
          <reference field="8" count="1" selected="0">
            <x v="4"/>
          </reference>
          <reference field="9" count="1" selected="0">
            <x v="2"/>
          </reference>
          <reference field="12" count="1">
            <x v="4"/>
          </reference>
        </references>
      </pivotArea>
    </format>
    <format dxfId="14">
      <pivotArea dataOnly="0" labelOnly="1" outline="0" fieldPosition="0">
        <references count="11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1"/>
          </reference>
          <reference field="4" count="1" selected="0">
            <x v="7"/>
          </reference>
          <reference field="5" count="1" selected="0">
            <x v="0"/>
          </reference>
          <reference field="6" count="1" selected="0">
            <x v="12"/>
          </reference>
          <reference field="7" count="1" selected="0">
            <x v="12"/>
          </reference>
          <reference field="8" count="1" selected="0">
            <x v="8"/>
          </reference>
          <reference field="9" count="1" selected="0">
            <x v="5"/>
          </reference>
          <reference field="12" count="1">
            <x v="1"/>
          </reference>
        </references>
      </pivotArea>
    </format>
    <format dxfId="13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 selected="0">
            <x v="0"/>
          </reference>
          <reference field="7" count="1" selected="0">
            <x v="0"/>
          </reference>
          <reference field="8" count="1" selected="0">
            <x v="9"/>
          </reference>
          <reference field="9" count="1" selected="0">
            <x v="7"/>
          </reference>
          <reference field="12" count="1" selected="0">
            <x v="3"/>
          </reference>
          <reference field="13" count="1">
            <x v="11"/>
          </reference>
        </references>
      </pivotArea>
    </format>
    <format dxfId="12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1" selected="0">
            <x v="1"/>
          </reference>
          <reference field="8" count="1" selected="0">
            <x v="6"/>
          </reference>
          <reference field="9" count="1" selected="0">
            <x v="5"/>
          </reference>
          <reference field="12" count="1" selected="0">
            <x v="1"/>
          </reference>
          <reference field="13" count="1">
            <x v="10"/>
          </reference>
        </references>
      </pivotArea>
    </format>
    <format dxfId="1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5"/>
          </reference>
          <reference field="6" count="1" selected="0">
            <x v="5"/>
          </reference>
          <reference field="7" count="1" selected="0">
            <x v="11"/>
          </reference>
          <reference field="8" count="1" selected="0">
            <x v="11"/>
          </reference>
          <reference field="9" count="1" selected="0">
            <x v="5"/>
          </reference>
          <reference field="12" count="1" selected="0">
            <x v="0"/>
          </reference>
          <reference field="13" count="1">
            <x v="3"/>
          </reference>
        </references>
      </pivotArea>
    </format>
    <format dxfId="1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4"/>
          </reference>
          <reference field="6" count="1" selected="0">
            <x v="2"/>
          </reference>
          <reference field="7" count="1" selected="0">
            <x v="2"/>
          </reference>
          <reference field="8" count="1" selected="0">
            <x v="1"/>
          </reference>
          <reference field="9" count="1" selected="0">
            <x v="1"/>
          </reference>
          <reference field="12" count="1" selected="0">
            <x v="5"/>
          </reference>
          <reference field="13" count="1">
            <x v="9"/>
          </reference>
        </references>
      </pivotArea>
    </format>
    <format dxfId="9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2"/>
          </reference>
          <reference field="6" count="1" selected="0">
            <x v="9"/>
          </reference>
          <reference field="7" count="1" selected="0">
            <x v="8"/>
          </reference>
          <reference field="8" count="1" selected="0">
            <x v="7"/>
          </reference>
          <reference field="9" count="1" selected="0">
            <x v="5"/>
          </reference>
          <reference field="12" count="1" selected="0">
            <x v="1"/>
          </reference>
          <reference field="13" count="1">
            <x v="1"/>
          </reference>
        </references>
      </pivotArea>
    </format>
    <format dxfId="8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3"/>
          </reference>
          <reference field="6" count="1" selected="0">
            <x v="10"/>
          </reference>
          <reference field="7" count="1" selected="0">
            <x v="6"/>
          </reference>
          <reference field="8" count="1" selected="0">
            <x v="5"/>
          </reference>
          <reference field="9" count="1" selected="0">
            <x v="4"/>
          </reference>
          <reference field="12" count="1" selected="0">
            <x v="0"/>
          </reference>
          <reference field="13" count="1">
            <x v="2"/>
          </reference>
        </references>
      </pivotArea>
    </format>
    <format dxfId="7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8"/>
          </reference>
          <reference field="6" count="1" selected="0">
            <x v="3"/>
          </reference>
          <reference field="7" count="1" selected="0">
            <x v="3"/>
          </reference>
          <reference field="8" count="1" selected="0">
            <x v="2"/>
          </reference>
          <reference field="9" count="1" selected="0">
            <x v="3"/>
          </reference>
          <reference field="12" count="1" selected="0">
            <x v="1"/>
          </reference>
          <reference field="13" count="1">
            <x v="8"/>
          </reference>
        </references>
      </pivotArea>
    </format>
    <format dxfId="6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7"/>
          </reference>
          <reference field="6" count="1" selected="0">
            <x v="7"/>
          </reference>
          <reference field="7" count="1" selected="0">
            <x v="9"/>
          </reference>
          <reference field="8" count="1" selected="0">
            <x v="10"/>
          </reference>
          <reference field="9" count="1" selected="0">
            <x v="4"/>
          </reference>
          <reference field="12" count="1" selected="0">
            <x v="0"/>
          </reference>
          <reference field="13" count="1">
            <x v="2"/>
          </reference>
        </references>
      </pivotArea>
    </format>
    <format dxfId="5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5"/>
          </reference>
          <reference field="6" count="1" selected="0">
            <x v="6"/>
          </reference>
          <reference field="7" count="1" selected="0">
            <x v="7"/>
          </reference>
          <reference field="8" count="1" selected="0">
            <x v="3"/>
          </reference>
          <reference field="9" count="1" selected="0">
            <x v="2"/>
          </reference>
          <reference field="12" count="1" selected="0">
            <x v="0"/>
          </reference>
          <reference field="13" count="1">
            <x v="4"/>
          </reference>
        </references>
      </pivotArea>
    </format>
    <format dxfId="4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9"/>
          </reference>
          <reference field="6" count="1" selected="0">
            <x v="4"/>
          </reference>
          <reference field="7" count="1" selected="0">
            <x v="4"/>
          </reference>
          <reference field="8" count="1" selected="0">
            <x v="9"/>
          </reference>
          <reference field="9" count="1" selected="0">
            <x v="6"/>
          </reference>
          <reference field="12" count="1" selected="0">
            <x v="2"/>
          </reference>
          <reference field="13" count="1">
            <x v="6"/>
          </reference>
        </references>
      </pivotArea>
    </format>
    <format dxfId="3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6"/>
          </reference>
          <reference field="6" count="1" selected="0">
            <x v="8"/>
          </reference>
          <reference field="7" count="1" selected="0">
            <x v="5"/>
          </reference>
          <reference field="8" count="1" selected="0">
            <x v="0"/>
          </reference>
          <reference field="9" count="1" selected="0">
            <x v="0"/>
          </reference>
          <reference field="12" count="1" selected="0">
            <x v="2"/>
          </reference>
          <reference field="13" count="1">
            <x v="5"/>
          </reference>
        </references>
      </pivotArea>
    </format>
    <format dxfId="2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7"/>
          </reference>
          <reference field="6" count="1" selected="0">
            <x v="11"/>
          </reference>
          <reference field="7" count="1" selected="0">
            <x v="10"/>
          </reference>
          <reference field="8" count="1" selected="0">
            <x v="4"/>
          </reference>
          <reference field="9" count="1" selected="0">
            <x v="2"/>
          </reference>
          <reference field="12" count="1" selected="0">
            <x v="4"/>
          </reference>
          <reference field="13" count="1">
            <x v="7"/>
          </reference>
        </references>
      </pivotArea>
    </format>
    <format dxfId="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1"/>
          </reference>
          <reference field="4" count="1" selected="0">
            <x v="7"/>
          </reference>
          <reference field="5" count="1" selected="0">
            <x v="0"/>
          </reference>
          <reference field="6" count="1" selected="0">
            <x v="12"/>
          </reference>
          <reference field="7" count="1" selected="0">
            <x v="12"/>
          </reference>
          <reference field="8" count="1" selected="0">
            <x v="8"/>
          </reference>
          <reference field="9" count="1" selected="0">
            <x v="5"/>
          </reference>
          <reference field="12" count="1" selected="0">
            <x v="1"/>
          </reference>
          <reference field="13" count="1">
            <x v="0"/>
          </reference>
        </references>
      </pivotArea>
    </format>
    <format dxfId="0">
      <pivotArea dataOnly="0" labelOnly="1" outline="0" fieldPosition="0">
        <references count="1">
          <reference field="1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11C9F-8A11-4577-83CA-8EAB0A860E4A}" name="PivotTable15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7" firstHeaderRow="0" firstDataRow="1" firstDataCol="1"/>
  <pivotFields count="18">
    <pivotField showAll="0"/>
    <pivotField showAll="0"/>
    <pivotField axis="axisRow" numFmtId="1" showAll="0">
      <items count="14">
        <item x="0"/>
        <item x="1"/>
        <item x="5"/>
        <item x="2"/>
        <item x="9"/>
        <item x="10"/>
        <item x="3"/>
        <item x="7"/>
        <item x="6"/>
        <item x="4"/>
        <item x="8"/>
        <item x="11"/>
        <item x="12"/>
        <item t="default"/>
      </items>
    </pivotField>
    <pivotField showAll="0"/>
    <pivotField showAll="0"/>
    <pivotField showAll="0"/>
    <pivotField numFmtId="167" showAll="0"/>
    <pivotField numFmtId="167" showAll="0"/>
    <pivotField numFmtId="167" showAll="0"/>
    <pivotField numFmtId="1" showAll="0"/>
    <pivotField dataField="1" showAll="0"/>
    <pivotField showAll="0"/>
    <pivotField showAll="0"/>
    <pivotField numFmtId="166"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ual Qty" fld="10" baseField="0" baseItem="0"/>
    <dataField name="Count of Annual Qty2" fld="1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846-3905-4564-A705-E6A074DB4FC5}">
  <dimension ref="A3:AQ16"/>
  <sheetViews>
    <sheetView showGridLines="0" tabSelected="1" zoomScale="90" zoomScaleNormal="9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RowHeight="15" outlineLevelCol="1" x14ac:dyDescent="0.25"/>
  <cols>
    <col min="1" max="1" width="21.7109375" customWidth="1"/>
    <col min="2" max="2" width="8.140625" bestFit="1" customWidth="1"/>
    <col min="3" max="3" width="11.5703125" bestFit="1" customWidth="1"/>
    <col min="4" max="4" width="14.42578125" hidden="1" customWidth="1" outlineLevel="1"/>
    <col min="5" max="5" width="9" hidden="1" customWidth="1" outlineLevel="1"/>
    <col min="6" max="6" width="20.42578125" hidden="1" customWidth="1" outlineLevel="1"/>
    <col min="7" max="7" width="15.7109375" customWidth="1" collapsed="1"/>
    <col min="8" max="9" width="15.7109375" customWidth="1"/>
    <col min="10" max="11" width="12.7109375" customWidth="1"/>
    <col min="12" max="12" width="26.85546875" bestFit="1" customWidth="1"/>
    <col min="13" max="13" width="10.42578125" bestFit="1" customWidth="1"/>
    <col min="14" max="14" width="15.7109375" customWidth="1"/>
    <col min="15" max="15" width="12.5703125" customWidth="1"/>
    <col min="16" max="16" width="15.7109375" customWidth="1"/>
    <col min="17" max="17" width="13.7109375" customWidth="1"/>
    <col min="18" max="18" width="15.7109375" customWidth="1"/>
    <col min="19" max="19" width="14.28515625" customWidth="1"/>
    <col min="20" max="20" width="11" customWidth="1"/>
    <col min="21" max="21" width="14" customWidth="1"/>
    <col min="22" max="22" width="15.7109375" customWidth="1"/>
    <col min="23" max="23" width="13.28515625" customWidth="1"/>
    <col min="24" max="24" width="13.140625" customWidth="1"/>
    <col min="25" max="25" width="15.7109375" customWidth="1"/>
    <col min="26" max="26" width="11.85546875" customWidth="1"/>
    <col min="27" max="27" width="9.28515625" customWidth="1"/>
    <col min="28" max="28" width="12.7109375" customWidth="1"/>
    <col min="29" max="30" width="12.85546875" customWidth="1"/>
    <col min="31" max="31" width="14" customWidth="1"/>
    <col min="32" max="36" width="15.7109375" customWidth="1"/>
    <col min="37" max="37" width="12.7109375" customWidth="1"/>
    <col min="38" max="39" width="15.7109375" customWidth="1"/>
    <col min="41" max="41" width="24.85546875" bestFit="1" customWidth="1"/>
  </cols>
  <sheetData>
    <row r="3" spans="1:43" ht="60" x14ac:dyDescent="0.25">
      <c r="A3" s="62" t="s">
        <v>97</v>
      </c>
      <c r="B3" s="63" t="s">
        <v>98</v>
      </c>
      <c r="C3" s="62" t="s">
        <v>1</v>
      </c>
      <c r="D3" s="62" t="s">
        <v>99</v>
      </c>
      <c r="E3" s="62" t="s">
        <v>100</v>
      </c>
      <c r="F3" s="62" t="s">
        <v>101</v>
      </c>
      <c r="G3" s="64" t="s">
        <v>102</v>
      </c>
      <c r="H3" s="64" t="s">
        <v>103</v>
      </c>
      <c r="I3" s="64" t="s">
        <v>104</v>
      </c>
      <c r="J3" s="64" t="s">
        <v>105</v>
      </c>
      <c r="K3" s="64" t="s">
        <v>106</v>
      </c>
      <c r="L3" s="62" t="s">
        <v>108</v>
      </c>
      <c r="M3" s="62" t="s">
        <v>109</v>
      </c>
      <c r="N3" s="67" t="s">
        <v>39</v>
      </c>
      <c r="O3" s="64" t="s">
        <v>20</v>
      </c>
      <c r="P3" s="64" t="s">
        <v>34</v>
      </c>
      <c r="Q3" s="64" t="s">
        <v>24</v>
      </c>
      <c r="R3" s="64" t="s">
        <v>35</v>
      </c>
      <c r="S3" s="68" t="s">
        <v>37</v>
      </c>
      <c r="T3" s="64" t="s">
        <v>36</v>
      </c>
      <c r="U3" s="64" t="s">
        <v>91</v>
      </c>
      <c r="V3" s="64" t="s">
        <v>25</v>
      </c>
      <c r="W3" s="64" t="s">
        <v>26</v>
      </c>
      <c r="X3" s="64" t="s">
        <v>47</v>
      </c>
      <c r="Y3" s="64" t="s">
        <v>38</v>
      </c>
      <c r="Z3" s="64" t="s">
        <v>48</v>
      </c>
      <c r="AA3" s="58" t="s">
        <v>125</v>
      </c>
      <c r="AB3" s="59" t="s">
        <v>126</v>
      </c>
      <c r="AC3" s="59" t="s">
        <v>127</v>
      </c>
      <c r="AD3" s="59" t="s">
        <v>128</v>
      </c>
      <c r="AE3" s="59" t="s">
        <v>129</v>
      </c>
      <c r="AF3" s="60" t="s">
        <v>130</v>
      </c>
      <c r="AG3" s="60" t="s">
        <v>131</v>
      </c>
      <c r="AH3" s="60" t="s">
        <v>132</v>
      </c>
      <c r="AI3" s="60" t="s">
        <v>133</v>
      </c>
      <c r="AJ3" s="60" t="s">
        <v>161</v>
      </c>
      <c r="AK3" s="59" t="s">
        <v>134</v>
      </c>
      <c r="AL3" s="59" t="s">
        <v>135</v>
      </c>
      <c r="AM3" s="59" t="s">
        <v>162</v>
      </c>
      <c r="AN3" s="59" t="s">
        <v>136</v>
      </c>
      <c r="AO3" s="61" t="s">
        <v>137</v>
      </c>
    </row>
    <row r="4" spans="1:43" x14ac:dyDescent="0.25">
      <c r="A4" s="69" t="s">
        <v>115</v>
      </c>
      <c r="B4" s="70" t="s">
        <v>114</v>
      </c>
      <c r="C4" s="71">
        <v>91121</v>
      </c>
      <c r="D4" s="69" t="s">
        <v>16</v>
      </c>
      <c r="E4" s="69" t="s">
        <v>31</v>
      </c>
      <c r="F4" s="69" t="s">
        <v>32</v>
      </c>
      <c r="G4" s="72">
        <v>44278</v>
      </c>
      <c r="H4" s="72">
        <v>44336</v>
      </c>
      <c r="I4" s="72">
        <v>45796</v>
      </c>
      <c r="J4" s="73">
        <v>48</v>
      </c>
      <c r="K4" s="73">
        <v>2313</v>
      </c>
      <c r="L4" s="65" t="s">
        <v>39</v>
      </c>
      <c r="M4" s="66">
        <v>206.05</v>
      </c>
      <c r="N4" s="66">
        <f>M4</f>
        <v>206.05</v>
      </c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46">
        <v>0</v>
      </c>
      <c r="AB4" s="46">
        <f>COUNT(N4:Z4)</f>
        <v>1</v>
      </c>
      <c r="AC4" s="46">
        <v>0</v>
      </c>
      <c r="AD4" s="46"/>
      <c r="AE4" s="74">
        <f>IF(AND(L4=$S$3,AB4=1),S4,MIN(N4,O4,P4,Q4,R4,T4,U4,V4,W4,X4,Y4,Z4))</f>
        <v>206.05</v>
      </c>
      <c r="AF4" s="76">
        <f>$M$4</f>
        <v>206.05</v>
      </c>
      <c r="AG4" s="77">
        <f>AE4/AF4</f>
        <v>1</v>
      </c>
      <c r="AH4" s="77">
        <f>M4/AF4</f>
        <v>1</v>
      </c>
      <c r="AI4" s="76">
        <f>M4</f>
        <v>206.05</v>
      </c>
      <c r="AJ4" s="77">
        <f>AI4/AF4</f>
        <v>1</v>
      </c>
      <c r="AK4" s="75">
        <f>K4/12*J4</f>
        <v>9252</v>
      </c>
      <c r="AL4" s="75">
        <f>K4*M4</f>
        <v>476593.65</v>
      </c>
      <c r="AM4" s="75">
        <v>43030.333333333336</v>
      </c>
      <c r="AN4" s="77">
        <f>IF(J4&lt;12,J4/12*K4/AM4,K4/AM4)</f>
        <v>5.3752779047338696E-2</v>
      </c>
      <c r="AO4" s="46" t="s">
        <v>138</v>
      </c>
      <c r="AQ4" s="87"/>
    </row>
    <row r="5" spans="1:43" x14ac:dyDescent="0.25">
      <c r="A5" s="69" t="s">
        <v>115</v>
      </c>
      <c r="B5" s="70" t="s">
        <v>114</v>
      </c>
      <c r="C5" s="71">
        <v>92526</v>
      </c>
      <c r="D5" s="69" t="s">
        <v>16</v>
      </c>
      <c r="E5" s="69" t="s">
        <v>86</v>
      </c>
      <c r="F5" s="69" t="s">
        <v>87</v>
      </c>
      <c r="G5" s="72">
        <v>44337</v>
      </c>
      <c r="H5" s="72">
        <v>44392</v>
      </c>
      <c r="I5" s="72">
        <v>45487</v>
      </c>
      <c r="J5" s="73">
        <v>36</v>
      </c>
      <c r="K5" s="73">
        <v>3837</v>
      </c>
      <c r="L5" s="65" t="s">
        <v>20</v>
      </c>
      <c r="M5" s="66">
        <v>89.99</v>
      </c>
      <c r="N5" s="66">
        <v>190.4</v>
      </c>
      <c r="O5" s="66">
        <f>M5</f>
        <v>89.99</v>
      </c>
      <c r="P5" s="66">
        <v>100</v>
      </c>
      <c r="Q5" s="66">
        <v>145.19999999999999</v>
      </c>
      <c r="R5" s="66"/>
      <c r="S5" s="66"/>
      <c r="T5" s="66"/>
      <c r="U5" s="66"/>
      <c r="V5" s="66"/>
      <c r="W5" s="66"/>
      <c r="X5" s="66"/>
      <c r="Y5" s="66"/>
      <c r="Z5" s="66"/>
      <c r="AA5" s="46">
        <f>AA4+1</f>
        <v>1</v>
      </c>
      <c r="AB5" s="46">
        <f t="shared" ref="AB5:AB16" si="0">COUNT(N5:Z5)</f>
        <v>4</v>
      </c>
      <c r="AC5" s="46">
        <v>3</v>
      </c>
      <c r="AD5" s="75">
        <f>(G5-$G$5)/30</f>
        <v>0</v>
      </c>
      <c r="AE5" s="74">
        <f t="shared" ref="AE5:AE16" si="1">IF(AND(L5=$S$3,AB5=1),S5,MIN(N5,O5,P5,Q5,R5,T5,U5,V5,W5,X5,Y5,Z5))</f>
        <v>89.99</v>
      </c>
      <c r="AF5" s="76">
        <f t="shared" ref="AF5:AF16" si="2">$M$4</f>
        <v>206.05</v>
      </c>
      <c r="AG5" s="77">
        <f t="shared" ref="AG5:AG16" si="3">AE5/AF5</f>
        <v>0.43673865566610043</v>
      </c>
      <c r="AH5" s="77">
        <f t="shared" ref="AH5:AH16" si="4">M5/AF5</f>
        <v>0.43673865566610043</v>
      </c>
      <c r="AI5" s="76">
        <f>M4</f>
        <v>206.05</v>
      </c>
      <c r="AJ5" s="77">
        <f t="shared" ref="AJ5:AJ16" si="5">AI5/AF5</f>
        <v>1</v>
      </c>
      <c r="AK5" s="75">
        <f t="shared" ref="AK5:AK16" si="6">K5/12*J5</f>
        <v>11511</v>
      </c>
      <c r="AL5" s="75">
        <f t="shared" ref="AL5:AL16" si="7">K5*M5</f>
        <v>345291.63</v>
      </c>
      <c r="AM5" s="75">
        <v>43030.333333333336</v>
      </c>
      <c r="AN5" s="77">
        <f t="shared" ref="AN5:AN16" si="8">IF(J5&lt;12,J5/12*K5/AM5,K5/AM5)</f>
        <v>8.9169655514327095E-2</v>
      </c>
      <c r="AO5" s="46"/>
      <c r="AQ5" s="87"/>
    </row>
    <row r="6" spans="1:43" x14ac:dyDescent="0.25">
      <c r="A6" s="69" t="s">
        <v>115</v>
      </c>
      <c r="B6" s="70" t="s">
        <v>114</v>
      </c>
      <c r="C6" s="71">
        <v>94492</v>
      </c>
      <c r="D6" s="69" t="s">
        <v>16</v>
      </c>
      <c r="E6" s="69" t="s">
        <v>89</v>
      </c>
      <c r="F6" s="69" t="s">
        <v>76</v>
      </c>
      <c r="G6" s="72">
        <v>44400</v>
      </c>
      <c r="H6" s="72">
        <v>44405</v>
      </c>
      <c r="I6" s="72">
        <v>44922</v>
      </c>
      <c r="J6" s="73">
        <v>11</v>
      </c>
      <c r="K6" s="73">
        <v>12023</v>
      </c>
      <c r="L6" s="65" t="s">
        <v>24</v>
      </c>
      <c r="M6" s="66">
        <v>22.42</v>
      </c>
      <c r="N6" s="66">
        <v>148.66999999999999</v>
      </c>
      <c r="O6" s="66"/>
      <c r="P6" s="66">
        <v>22.84</v>
      </c>
      <c r="Q6" s="66">
        <f>M6</f>
        <v>22.42</v>
      </c>
      <c r="R6" s="66">
        <v>37.83</v>
      </c>
      <c r="S6" s="66">
        <v>18.994</v>
      </c>
      <c r="T6" s="66">
        <v>24.7</v>
      </c>
      <c r="U6" s="66">
        <v>37</v>
      </c>
      <c r="V6" s="66">
        <v>31.77</v>
      </c>
      <c r="W6" s="66">
        <v>35</v>
      </c>
      <c r="X6" s="66"/>
      <c r="Y6" s="66"/>
      <c r="Z6" s="66"/>
      <c r="AA6" s="46">
        <f t="shared" ref="AA6:AA16" si="9">AA5+1</f>
        <v>2</v>
      </c>
      <c r="AB6" s="46">
        <f t="shared" si="0"/>
        <v>9</v>
      </c>
      <c r="AC6" s="46">
        <v>9</v>
      </c>
      <c r="AD6" s="75">
        <f t="shared" ref="AD6:AD16" si="10">(G6-$G$5)/30</f>
        <v>2.1</v>
      </c>
      <c r="AE6" s="74">
        <f t="shared" si="1"/>
        <v>22.42</v>
      </c>
      <c r="AF6" s="76">
        <f t="shared" si="2"/>
        <v>206.05</v>
      </c>
      <c r="AG6" s="77">
        <f t="shared" si="3"/>
        <v>0.1088085416161126</v>
      </c>
      <c r="AH6" s="77">
        <f t="shared" si="4"/>
        <v>0.1088085416161126</v>
      </c>
      <c r="AI6" s="76">
        <f t="shared" ref="AI6:AI16" si="11">M5</f>
        <v>89.99</v>
      </c>
      <c r="AJ6" s="77">
        <f t="shared" si="5"/>
        <v>0.43673865566610043</v>
      </c>
      <c r="AK6" s="75">
        <f t="shared" si="6"/>
        <v>11021.083333333332</v>
      </c>
      <c r="AL6" s="75">
        <f t="shared" si="7"/>
        <v>269555.66000000003</v>
      </c>
      <c r="AM6" s="75">
        <v>43030.333333333336</v>
      </c>
      <c r="AN6" s="77">
        <f t="shared" si="8"/>
        <v>0.25612358723691037</v>
      </c>
      <c r="AO6" s="46"/>
      <c r="AQ6" s="87"/>
    </row>
    <row r="7" spans="1:43" x14ac:dyDescent="0.25">
      <c r="A7" s="69" t="s">
        <v>115</v>
      </c>
      <c r="B7" s="70" t="s">
        <v>114</v>
      </c>
      <c r="C7" s="71">
        <v>95376</v>
      </c>
      <c r="D7" s="69" t="s">
        <v>16</v>
      </c>
      <c r="E7" s="69" t="s">
        <v>66</v>
      </c>
      <c r="F7" s="69" t="s">
        <v>67</v>
      </c>
      <c r="G7" s="72">
        <v>44447</v>
      </c>
      <c r="H7" s="72">
        <v>44467</v>
      </c>
      <c r="I7" s="72">
        <v>44984</v>
      </c>
      <c r="J7" s="73">
        <v>17</v>
      </c>
      <c r="K7" s="73">
        <v>5073</v>
      </c>
      <c r="L7" s="65" t="s">
        <v>20</v>
      </c>
      <c r="M7" s="66">
        <v>15</v>
      </c>
      <c r="N7" s="66"/>
      <c r="O7" s="66">
        <f>M7</f>
        <v>15</v>
      </c>
      <c r="P7" s="66">
        <v>14</v>
      </c>
      <c r="Q7" s="66">
        <v>16.696999999999999</v>
      </c>
      <c r="R7" s="66">
        <v>7.77</v>
      </c>
      <c r="S7" s="66">
        <v>16.187999999999999</v>
      </c>
      <c r="T7" s="66">
        <v>11.8</v>
      </c>
      <c r="U7" s="66"/>
      <c r="V7" s="66">
        <v>20.21</v>
      </c>
      <c r="W7" s="66">
        <v>26.55</v>
      </c>
      <c r="X7" s="66">
        <v>35</v>
      </c>
      <c r="Y7" s="66"/>
      <c r="Z7" s="66"/>
      <c r="AA7" s="46">
        <f t="shared" si="9"/>
        <v>3</v>
      </c>
      <c r="AB7" s="46">
        <f t="shared" si="0"/>
        <v>9</v>
      </c>
      <c r="AC7" s="46">
        <v>10</v>
      </c>
      <c r="AD7" s="75">
        <f t="shared" si="10"/>
        <v>3.6666666666666665</v>
      </c>
      <c r="AE7" s="74">
        <f t="shared" si="1"/>
        <v>7.77</v>
      </c>
      <c r="AF7" s="76">
        <f t="shared" si="2"/>
        <v>206.05</v>
      </c>
      <c r="AG7" s="77">
        <f t="shared" si="3"/>
        <v>3.7709293860713415E-2</v>
      </c>
      <c r="AH7" s="77">
        <f t="shared" si="4"/>
        <v>7.2797864595971845E-2</v>
      </c>
      <c r="AI7" s="76">
        <f t="shared" si="11"/>
        <v>22.42</v>
      </c>
      <c r="AJ7" s="77">
        <f t="shared" si="5"/>
        <v>0.1088085416161126</v>
      </c>
      <c r="AK7" s="75">
        <f t="shared" si="6"/>
        <v>7186.75</v>
      </c>
      <c r="AL7" s="75">
        <f t="shared" si="7"/>
        <v>76095</v>
      </c>
      <c r="AM7" s="75">
        <v>43030.333333333336</v>
      </c>
      <c r="AN7" s="77">
        <f t="shared" si="8"/>
        <v>0.11789357894818384</v>
      </c>
      <c r="AO7" s="46"/>
      <c r="AQ7" s="87"/>
    </row>
    <row r="8" spans="1:43" x14ac:dyDescent="0.25">
      <c r="A8" s="69" t="s">
        <v>115</v>
      </c>
      <c r="B8" s="70" t="s">
        <v>114</v>
      </c>
      <c r="C8" s="71">
        <v>96027</v>
      </c>
      <c r="D8" s="69" t="s">
        <v>16</v>
      </c>
      <c r="E8" s="69" t="s">
        <v>31</v>
      </c>
      <c r="F8" s="69" t="s">
        <v>32</v>
      </c>
      <c r="G8" s="72">
        <v>44461</v>
      </c>
      <c r="H8" s="72">
        <v>44470</v>
      </c>
      <c r="I8" s="72">
        <v>45796</v>
      </c>
      <c r="J8" s="73">
        <v>44</v>
      </c>
      <c r="K8" s="73">
        <v>2313</v>
      </c>
      <c r="L8" s="65" t="s">
        <v>34</v>
      </c>
      <c r="M8" s="66">
        <v>9.8068299999999997</v>
      </c>
      <c r="N8" s="66">
        <v>148.66739999999999</v>
      </c>
      <c r="O8" s="66">
        <v>12.546580000000001</v>
      </c>
      <c r="P8" s="66">
        <f>M8</f>
        <v>9.8068299999999997</v>
      </c>
      <c r="Q8" s="66">
        <v>8.78322</v>
      </c>
      <c r="R8" s="66">
        <v>7.5388500000000001</v>
      </c>
      <c r="S8" s="66">
        <v>21.991320000000002</v>
      </c>
      <c r="T8" s="66">
        <v>9.5923099999999994</v>
      </c>
      <c r="U8" s="66"/>
      <c r="V8" s="66"/>
      <c r="W8" s="66">
        <v>26.548079999999999</v>
      </c>
      <c r="X8" s="66"/>
      <c r="Y8" s="66">
        <v>77.99324</v>
      </c>
      <c r="Z8" s="66"/>
      <c r="AA8" s="46">
        <f t="shared" si="9"/>
        <v>4</v>
      </c>
      <c r="AB8" s="46">
        <f t="shared" si="0"/>
        <v>9</v>
      </c>
      <c r="AC8" s="46">
        <v>11</v>
      </c>
      <c r="AD8" s="75">
        <f t="shared" si="10"/>
        <v>4.1333333333333337</v>
      </c>
      <c r="AE8" s="74">
        <f t="shared" si="1"/>
        <v>7.5388500000000001</v>
      </c>
      <c r="AF8" s="76">
        <f t="shared" si="2"/>
        <v>206.05</v>
      </c>
      <c r="AG8" s="77">
        <f t="shared" si="3"/>
        <v>3.6587478767289489E-2</v>
      </c>
      <c r="AH8" s="77">
        <f t="shared" si="4"/>
        <v>4.7594418830380972E-2</v>
      </c>
      <c r="AI8" s="76">
        <f t="shared" si="11"/>
        <v>15</v>
      </c>
      <c r="AJ8" s="77">
        <f t="shared" si="5"/>
        <v>7.2797864595971845E-2</v>
      </c>
      <c r="AK8" s="75">
        <f t="shared" si="6"/>
        <v>8481</v>
      </c>
      <c r="AL8" s="75">
        <f t="shared" si="7"/>
        <v>22683.197789999998</v>
      </c>
      <c r="AM8" s="75">
        <v>43030.333333333336</v>
      </c>
      <c r="AN8" s="77">
        <f t="shared" si="8"/>
        <v>5.3752779047338696E-2</v>
      </c>
      <c r="AO8" s="46"/>
      <c r="AQ8" s="87"/>
    </row>
    <row r="9" spans="1:43" x14ac:dyDescent="0.25">
      <c r="A9" s="69" t="s">
        <v>115</v>
      </c>
      <c r="B9" s="70" t="s">
        <v>114</v>
      </c>
      <c r="C9" s="71">
        <v>94460</v>
      </c>
      <c r="D9" s="69" t="s">
        <v>16</v>
      </c>
      <c r="E9" s="69" t="s">
        <v>58</v>
      </c>
      <c r="F9" s="69" t="s">
        <v>51</v>
      </c>
      <c r="G9" s="72">
        <v>44467</v>
      </c>
      <c r="H9" s="72">
        <v>44562</v>
      </c>
      <c r="I9" s="72">
        <v>46022</v>
      </c>
      <c r="J9" s="73">
        <v>36</v>
      </c>
      <c r="K9" s="73">
        <v>1133</v>
      </c>
      <c r="L9" s="65" t="s">
        <v>35</v>
      </c>
      <c r="M9" s="66">
        <v>7.55</v>
      </c>
      <c r="N9" s="66">
        <v>148.66999999999999</v>
      </c>
      <c r="O9" s="66">
        <v>15</v>
      </c>
      <c r="P9" s="66">
        <v>9.8000000000000007</v>
      </c>
      <c r="Q9" s="66">
        <v>8.78322</v>
      </c>
      <c r="R9" s="66">
        <f>M9</f>
        <v>7.55</v>
      </c>
      <c r="S9" s="66">
        <v>22</v>
      </c>
      <c r="T9" s="66">
        <v>9.4</v>
      </c>
      <c r="U9" s="66"/>
      <c r="V9" s="66">
        <v>20.21</v>
      </c>
      <c r="W9" s="66">
        <v>26.542400000000001</v>
      </c>
      <c r="X9" s="66">
        <v>36</v>
      </c>
      <c r="Y9" s="66">
        <v>50</v>
      </c>
      <c r="Z9" s="66">
        <v>48</v>
      </c>
      <c r="AA9" s="46">
        <f t="shared" si="9"/>
        <v>5</v>
      </c>
      <c r="AB9" s="46">
        <f t="shared" si="0"/>
        <v>12</v>
      </c>
      <c r="AC9" s="46">
        <v>12</v>
      </c>
      <c r="AD9" s="75">
        <f t="shared" si="10"/>
        <v>4.333333333333333</v>
      </c>
      <c r="AE9" s="74">
        <f t="shared" si="1"/>
        <v>7.55</v>
      </c>
      <c r="AF9" s="76">
        <f t="shared" si="2"/>
        <v>206.05</v>
      </c>
      <c r="AG9" s="77">
        <f t="shared" si="3"/>
        <v>3.6641591846639163E-2</v>
      </c>
      <c r="AH9" s="77">
        <f t="shared" si="4"/>
        <v>3.6641591846639163E-2</v>
      </c>
      <c r="AI9" s="76">
        <f t="shared" si="11"/>
        <v>9.8068299999999997</v>
      </c>
      <c r="AJ9" s="77">
        <f t="shared" si="5"/>
        <v>4.7594418830380972E-2</v>
      </c>
      <c r="AK9" s="75">
        <f t="shared" si="6"/>
        <v>3399</v>
      </c>
      <c r="AL9" s="75">
        <f t="shared" si="7"/>
        <v>8554.15</v>
      </c>
      <c r="AM9" s="75">
        <v>43030.333333333336</v>
      </c>
      <c r="AN9" s="77">
        <f t="shared" si="8"/>
        <v>2.6330263147702006E-2</v>
      </c>
      <c r="AO9" s="46"/>
      <c r="AQ9" s="87"/>
    </row>
    <row r="10" spans="1:43" x14ac:dyDescent="0.25">
      <c r="A10" s="69" t="s">
        <v>115</v>
      </c>
      <c r="B10" s="70" t="s">
        <v>114</v>
      </c>
      <c r="C10" s="71">
        <v>95908</v>
      </c>
      <c r="D10" s="69" t="s">
        <v>49</v>
      </c>
      <c r="E10" s="69" t="s">
        <v>50</v>
      </c>
      <c r="F10" s="69" t="s">
        <v>51</v>
      </c>
      <c r="G10" s="72">
        <v>44468</v>
      </c>
      <c r="H10" s="72">
        <v>44508</v>
      </c>
      <c r="I10" s="72">
        <v>45053</v>
      </c>
      <c r="J10" s="73">
        <v>12</v>
      </c>
      <c r="K10" s="73">
        <v>25</v>
      </c>
      <c r="L10" s="65" t="s">
        <v>35</v>
      </c>
      <c r="M10" s="66">
        <v>7.77</v>
      </c>
      <c r="N10" s="66"/>
      <c r="O10" s="66">
        <v>0</v>
      </c>
      <c r="P10" s="66">
        <v>0</v>
      </c>
      <c r="Q10" s="66">
        <v>0</v>
      </c>
      <c r="R10" s="66">
        <f>M10</f>
        <v>7.77</v>
      </c>
      <c r="S10" s="66"/>
      <c r="T10" s="66"/>
      <c r="U10" s="66"/>
      <c r="V10" s="66">
        <v>0</v>
      </c>
      <c r="W10" s="66"/>
      <c r="X10" s="66">
        <v>0</v>
      </c>
      <c r="Y10" s="66"/>
      <c r="Z10" s="66">
        <v>0</v>
      </c>
      <c r="AA10" s="46">
        <f t="shared" si="9"/>
        <v>6</v>
      </c>
      <c r="AB10" s="46">
        <f t="shared" si="0"/>
        <v>7</v>
      </c>
      <c r="AC10" s="46">
        <v>12</v>
      </c>
      <c r="AD10" s="75">
        <f t="shared" si="10"/>
        <v>4.3666666666666663</v>
      </c>
      <c r="AE10" s="74">
        <v>7.77</v>
      </c>
      <c r="AF10" s="76">
        <f t="shared" si="2"/>
        <v>206.05</v>
      </c>
      <c r="AG10" s="77">
        <f t="shared" si="3"/>
        <v>3.7709293860713415E-2</v>
      </c>
      <c r="AH10" s="77">
        <f t="shared" si="4"/>
        <v>3.7709293860713415E-2</v>
      </c>
      <c r="AI10" s="76">
        <f t="shared" si="11"/>
        <v>7.55</v>
      </c>
      <c r="AJ10" s="77">
        <f t="shared" si="5"/>
        <v>3.6641591846639163E-2</v>
      </c>
      <c r="AK10" s="75">
        <f t="shared" si="6"/>
        <v>25</v>
      </c>
      <c r="AL10" s="75">
        <f t="shared" si="7"/>
        <v>194.25</v>
      </c>
      <c r="AM10" s="75">
        <v>43030.333333333336</v>
      </c>
      <c r="AN10" s="77">
        <f t="shared" si="8"/>
        <v>5.8098550634823494E-4</v>
      </c>
      <c r="AO10" s="46"/>
      <c r="AQ10" s="87"/>
    </row>
    <row r="11" spans="1:43" x14ac:dyDescent="0.25">
      <c r="A11" s="69" t="s">
        <v>115</v>
      </c>
      <c r="B11" s="70" t="s">
        <v>114</v>
      </c>
      <c r="C11" s="71">
        <v>95708</v>
      </c>
      <c r="D11" s="69" t="s">
        <v>16</v>
      </c>
      <c r="E11" s="69" t="s">
        <v>53</v>
      </c>
      <c r="F11" s="69" t="s">
        <v>54</v>
      </c>
      <c r="G11" s="72">
        <v>44470</v>
      </c>
      <c r="H11" s="72">
        <v>44539</v>
      </c>
      <c r="I11" s="72">
        <v>45999</v>
      </c>
      <c r="J11" s="73">
        <v>24</v>
      </c>
      <c r="K11" s="73">
        <v>1024</v>
      </c>
      <c r="L11" s="65" t="s">
        <v>35</v>
      </c>
      <c r="M11" s="66">
        <v>7.07</v>
      </c>
      <c r="N11" s="66">
        <v>148.66999999999999</v>
      </c>
      <c r="O11" s="66">
        <v>7.5</v>
      </c>
      <c r="P11" s="66">
        <v>9.7899999999999991</v>
      </c>
      <c r="Q11" s="66">
        <v>8.78322</v>
      </c>
      <c r="R11" s="66">
        <f>M11</f>
        <v>7.07</v>
      </c>
      <c r="S11" s="66">
        <v>22</v>
      </c>
      <c r="T11" s="66">
        <v>9.4</v>
      </c>
      <c r="U11" s="66"/>
      <c r="V11" s="66">
        <v>20.21</v>
      </c>
      <c r="W11" s="66">
        <v>26.545000000000002</v>
      </c>
      <c r="X11" s="66">
        <v>25</v>
      </c>
      <c r="Y11" s="66"/>
      <c r="Z11" s="66">
        <v>48</v>
      </c>
      <c r="AA11" s="46">
        <f t="shared" si="9"/>
        <v>7</v>
      </c>
      <c r="AB11" s="46">
        <f t="shared" si="0"/>
        <v>11</v>
      </c>
      <c r="AC11" s="46">
        <v>12</v>
      </c>
      <c r="AD11" s="75">
        <f t="shared" si="10"/>
        <v>4.4333333333333336</v>
      </c>
      <c r="AE11" s="74">
        <f t="shared" si="1"/>
        <v>7.07</v>
      </c>
      <c r="AF11" s="76">
        <f t="shared" si="2"/>
        <v>206.05</v>
      </c>
      <c r="AG11" s="77">
        <f t="shared" si="3"/>
        <v>3.4312060179568067E-2</v>
      </c>
      <c r="AH11" s="77">
        <f t="shared" si="4"/>
        <v>3.4312060179568067E-2</v>
      </c>
      <c r="AI11" s="76">
        <f t="shared" si="11"/>
        <v>7.77</v>
      </c>
      <c r="AJ11" s="77">
        <f t="shared" si="5"/>
        <v>3.7709293860713415E-2</v>
      </c>
      <c r="AK11" s="75">
        <f t="shared" si="6"/>
        <v>2048</v>
      </c>
      <c r="AL11" s="75">
        <f t="shared" si="7"/>
        <v>7239.68</v>
      </c>
      <c r="AM11" s="75">
        <v>43030.333333333336</v>
      </c>
      <c r="AN11" s="77">
        <f t="shared" si="8"/>
        <v>2.3797166340023702E-2</v>
      </c>
      <c r="AO11" s="46"/>
      <c r="AQ11" s="87"/>
    </row>
    <row r="12" spans="1:43" x14ac:dyDescent="0.25">
      <c r="A12" s="69" t="s">
        <v>115</v>
      </c>
      <c r="B12" s="70" t="s">
        <v>114</v>
      </c>
      <c r="C12" s="71">
        <v>96297</v>
      </c>
      <c r="D12" s="69" t="s">
        <v>27</v>
      </c>
      <c r="E12" s="69" t="s">
        <v>40</v>
      </c>
      <c r="F12" s="69" t="s">
        <v>41</v>
      </c>
      <c r="G12" s="72">
        <v>44480</v>
      </c>
      <c r="H12" s="72">
        <v>44480</v>
      </c>
      <c r="I12" s="72">
        <v>44834</v>
      </c>
      <c r="J12" s="73">
        <v>6</v>
      </c>
      <c r="K12" s="73">
        <v>4520</v>
      </c>
      <c r="L12" s="65" t="s">
        <v>34</v>
      </c>
      <c r="M12" s="66">
        <v>7.9</v>
      </c>
      <c r="N12" s="66">
        <v>148.66999999999999</v>
      </c>
      <c r="O12" s="66">
        <v>7.5</v>
      </c>
      <c r="P12" s="66">
        <f>M12</f>
        <v>7.9</v>
      </c>
      <c r="Q12" s="66">
        <v>8.77</v>
      </c>
      <c r="R12" s="66">
        <v>8</v>
      </c>
      <c r="S12" s="66">
        <v>4.95</v>
      </c>
      <c r="T12" s="66">
        <v>8.4499999999999993</v>
      </c>
      <c r="U12" s="66"/>
      <c r="V12" s="66">
        <v>20.21</v>
      </c>
      <c r="W12" s="66">
        <v>26.548079999999999</v>
      </c>
      <c r="X12" s="66"/>
      <c r="Y12" s="66"/>
      <c r="Z12" s="66"/>
      <c r="AA12" s="46">
        <f t="shared" si="9"/>
        <v>8</v>
      </c>
      <c r="AB12" s="46">
        <f t="shared" si="0"/>
        <v>9</v>
      </c>
      <c r="AC12" s="46">
        <v>12</v>
      </c>
      <c r="AD12" s="75">
        <f t="shared" si="10"/>
        <v>4.7666666666666666</v>
      </c>
      <c r="AE12" s="74">
        <f t="shared" si="1"/>
        <v>7.5</v>
      </c>
      <c r="AF12" s="76">
        <f t="shared" si="2"/>
        <v>206.05</v>
      </c>
      <c r="AG12" s="77">
        <f t="shared" si="3"/>
        <v>3.6398932297985923E-2</v>
      </c>
      <c r="AH12" s="77">
        <f t="shared" si="4"/>
        <v>3.8340208687211844E-2</v>
      </c>
      <c r="AI12" s="76">
        <f t="shared" si="11"/>
        <v>7.07</v>
      </c>
      <c r="AJ12" s="77">
        <f t="shared" si="5"/>
        <v>3.4312060179568067E-2</v>
      </c>
      <c r="AK12" s="75">
        <f t="shared" si="6"/>
        <v>2260</v>
      </c>
      <c r="AL12" s="75">
        <f t="shared" si="7"/>
        <v>35708</v>
      </c>
      <c r="AM12" s="75">
        <v>43030.333333333336</v>
      </c>
      <c r="AN12" s="77">
        <f t="shared" si="8"/>
        <v>5.2521089773880439E-2</v>
      </c>
      <c r="AO12" s="46"/>
      <c r="AQ12" s="87"/>
    </row>
    <row r="13" spans="1:43" x14ac:dyDescent="0.25">
      <c r="A13" s="69" t="s">
        <v>115</v>
      </c>
      <c r="B13" s="70" t="s">
        <v>114</v>
      </c>
      <c r="C13" s="71">
        <v>95133</v>
      </c>
      <c r="D13" s="69" t="s">
        <v>16</v>
      </c>
      <c r="E13" s="69" t="s">
        <v>17</v>
      </c>
      <c r="F13" s="69" t="s">
        <v>18</v>
      </c>
      <c r="G13" s="72">
        <v>44481</v>
      </c>
      <c r="H13" s="72">
        <v>44525</v>
      </c>
      <c r="I13" s="72">
        <v>45620</v>
      </c>
      <c r="J13" s="73">
        <v>36</v>
      </c>
      <c r="K13" s="73">
        <v>8333</v>
      </c>
      <c r="L13" s="65" t="s">
        <v>20</v>
      </c>
      <c r="M13" s="66">
        <v>5.0309999999999997</v>
      </c>
      <c r="N13" s="66"/>
      <c r="O13" s="66">
        <f>M13</f>
        <v>5.0309999999999997</v>
      </c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46">
        <f t="shared" si="9"/>
        <v>9</v>
      </c>
      <c r="AB13" s="46">
        <f t="shared" si="0"/>
        <v>1</v>
      </c>
      <c r="AC13" s="46">
        <v>12</v>
      </c>
      <c r="AD13" s="75">
        <f t="shared" si="10"/>
        <v>4.8</v>
      </c>
      <c r="AE13" s="74">
        <f t="shared" si="1"/>
        <v>5.0309999999999997</v>
      </c>
      <c r="AF13" s="76">
        <f t="shared" si="2"/>
        <v>206.05</v>
      </c>
      <c r="AG13" s="77">
        <f t="shared" si="3"/>
        <v>2.4416403785488955E-2</v>
      </c>
      <c r="AH13" s="77">
        <f t="shared" si="4"/>
        <v>2.4416403785488955E-2</v>
      </c>
      <c r="AI13" s="76">
        <f t="shared" si="11"/>
        <v>7.9</v>
      </c>
      <c r="AJ13" s="77">
        <f t="shared" si="5"/>
        <v>3.8340208687211844E-2</v>
      </c>
      <c r="AK13" s="75">
        <f t="shared" si="6"/>
        <v>24999</v>
      </c>
      <c r="AL13" s="75">
        <f t="shared" si="7"/>
        <v>41923.322999999997</v>
      </c>
      <c r="AM13" s="75">
        <v>43030.333333333336</v>
      </c>
      <c r="AN13" s="77">
        <f t="shared" si="8"/>
        <v>0.19365408897599368</v>
      </c>
      <c r="AO13" s="46"/>
      <c r="AQ13" s="87"/>
    </row>
    <row r="14" spans="1:43" x14ac:dyDescent="0.25">
      <c r="A14" s="69" t="s">
        <v>115</v>
      </c>
      <c r="B14" s="70" t="s">
        <v>114</v>
      </c>
      <c r="C14" s="71">
        <v>95194</v>
      </c>
      <c r="D14" s="69" t="s">
        <v>43</v>
      </c>
      <c r="E14" s="69" t="s">
        <v>44</v>
      </c>
      <c r="F14" s="69" t="s">
        <v>45</v>
      </c>
      <c r="G14" s="72">
        <v>44487</v>
      </c>
      <c r="H14" s="72">
        <v>44487</v>
      </c>
      <c r="I14" s="72">
        <v>45230</v>
      </c>
      <c r="J14" s="73">
        <v>24</v>
      </c>
      <c r="K14" s="73">
        <v>2112</v>
      </c>
      <c r="L14" s="65" t="s">
        <v>35</v>
      </c>
      <c r="M14" s="66">
        <v>7.07</v>
      </c>
      <c r="N14" s="66">
        <v>148.66999999999999</v>
      </c>
      <c r="O14" s="66">
        <v>8</v>
      </c>
      <c r="P14" s="66"/>
      <c r="Q14" s="66">
        <v>8.78322</v>
      </c>
      <c r="R14" s="66">
        <f>M14</f>
        <v>7.07</v>
      </c>
      <c r="S14" s="66">
        <v>22</v>
      </c>
      <c r="T14" s="66">
        <v>9.4</v>
      </c>
      <c r="U14" s="66"/>
      <c r="V14" s="66">
        <v>20.21</v>
      </c>
      <c r="W14" s="66">
        <v>26.542400000000001</v>
      </c>
      <c r="X14" s="66">
        <v>13.88</v>
      </c>
      <c r="Y14" s="66"/>
      <c r="Z14" s="66">
        <v>19</v>
      </c>
      <c r="AA14" s="46">
        <f t="shared" si="9"/>
        <v>10</v>
      </c>
      <c r="AB14" s="46">
        <f t="shared" si="0"/>
        <v>10</v>
      </c>
      <c r="AC14" s="46">
        <v>12</v>
      </c>
      <c r="AD14" s="75">
        <f t="shared" si="10"/>
        <v>5</v>
      </c>
      <c r="AE14" s="74">
        <f t="shared" si="1"/>
        <v>7.07</v>
      </c>
      <c r="AF14" s="76">
        <f t="shared" si="2"/>
        <v>206.05</v>
      </c>
      <c r="AG14" s="77">
        <f t="shared" si="3"/>
        <v>3.4312060179568067E-2</v>
      </c>
      <c r="AH14" s="77">
        <f t="shared" si="4"/>
        <v>3.4312060179568067E-2</v>
      </c>
      <c r="AI14" s="76">
        <f t="shared" si="11"/>
        <v>5.0309999999999997</v>
      </c>
      <c r="AJ14" s="77">
        <f t="shared" si="5"/>
        <v>2.4416403785488955E-2</v>
      </c>
      <c r="AK14" s="75">
        <f t="shared" si="6"/>
        <v>4224</v>
      </c>
      <c r="AL14" s="75">
        <f t="shared" si="7"/>
        <v>14931.84</v>
      </c>
      <c r="AM14" s="75">
        <v>43030.333333333336</v>
      </c>
      <c r="AN14" s="77">
        <f t="shared" si="8"/>
        <v>4.9081655576298885E-2</v>
      </c>
      <c r="AO14" s="46"/>
      <c r="AQ14" s="87"/>
    </row>
    <row r="15" spans="1:43" x14ac:dyDescent="0.25">
      <c r="A15" s="69" t="s">
        <v>115</v>
      </c>
      <c r="B15" s="70" t="s">
        <v>114</v>
      </c>
      <c r="C15" s="71">
        <v>97676</v>
      </c>
      <c r="D15" s="69" t="s">
        <v>49</v>
      </c>
      <c r="E15" s="69" t="s">
        <v>56</v>
      </c>
      <c r="F15" s="69" t="s">
        <v>54</v>
      </c>
      <c r="G15" s="72">
        <v>44537</v>
      </c>
      <c r="H15" s="72">
        <v>44553</v>
      </c>
      <c r="I15" s="72">
        <v>45099</v>
      </c>
      <c r="J15" s="73">
        <v>12</v>
      </c>
      <c r="K15" s="73">
        <v>200</v>
      </c>
      <c r="L15" s="65" t="s">
        <v>48</v>
      </c>
      <c r="M15" s="66">
        <v>12</v>
      </c>
      <c r="N15" s="66"/>
      <c r="O15" s="66"/>
      <c r="P15" s="66"/>
      <c r="Q15" s="66">
        <v>0</v>
      </c>
      <c r="R15" s="66">
        <v>0</v>
      </c>
      <c r="S15" s="66"/>
      <c r="T15" s="66"/>
      <c r="U15" s="66"/>
      <c r="V15" s="66">
        <v>0</v>
      </c>
      <c r="W15" s="66">
        <v>0</v>
      </c>
      <c r="X15" s="66">
        <v>0</v>
      </c>
      <c r="Y15" s="66">
        <v>0</v>
      </c>
      <c r="Z15" s="66">
        <f>M15</f>
        <v>12</v>
      </c>
      <c r="AA15" s="46">
        <f t="shared" si="9"/>
        <v>11</v>
      </c>
      <c r="AB15" s="46">
        <f t="shared" si="0"/>
        <v>7</v>
      </c>
      <c r="AC15" s="46">
        <v>12</v>
      </c>
      <c r="AD15" s="75">
        <f t="shared" si="10"/>
        <v>6.666666666666667</v>
      </c>
      <c r="AE15" s="74">
        <v>12</v>
      </c>
      <c r="AF15" s="76">
        <f t="shared" si="2"/>
        <v>206.05</v>
      </c>
      <c r="AG15" s="77">
        <f t="shared" si="3"/>
        <v>5.8238291676777479E-2</v>
      </c>
      <c r="AH15" s="77">
        <f t="shared" si="4"/>
        <v>5.8238291676777479E-2</v>
      </c>
      <c r="AI15" s="76">
        <f t="shared" si="11"/>
        <v>7.07</v>
      </c>
      <c r="AJ15" s="77">
        <f t="shared" si="5"/>
        <v>3.4312060179568067E-2</v>
      </c>
      <c r="AK15" s="75">
        <f t="shared" si="6"/>
        <v>200</v>
      </c>
      <c r="AL15" s="75">
        <f t="shared" si="7"/>
        <v>2400</v>
      </c>
      <c r="AM15" s="75">
        <v>43030.333333333336</v>
      </c>
      <c r="AN15" s="77">
        <f t="shared" si="8"/>
        <v>4.6478840507858795E-3</v>
      </c>
      <c r="AO15" s="46"/>
      <c r="AQ15" s="87"/>
    </row>
    <row r="16" spans="1:43" x14ac:dyDescent="0.25">
      <c r="A16" s="69" t="s">
        <v>115</v>
      </c>
      <c r="B16" s="70" t="s">
        <v>114</v>
      </c>
      <c r="C16" s="71">
        <v>98605</v>
      </c>
      <c r="D16" s="69" t="s">
        <v>27</v>
      </c>
      <c r="E16" s="69" t="s">
        <v>28</v>
      </c>
      <c r="F16" s="69" t="s">
        <v>29</v>
      </c>
      <c r="G16" s="72">
        <v>44587</v>
      </c>
      <c r="H16" s="72">
        <v>44587</v>
      </c>
      <c r="I16" s="72">
        <v>45688</v>
      </c>
      <c r="J16" s="73">
        <v>36</v>
      </c>
      <c r="K16" s="73">
        <v>9109</v>
      </c>
      <c r="L16" s="65" t="s">
        <v>20</v>
      </c>
      <c r="M16" s="66">
        <v>4.5730000000000004</v>
      </c>
      <c r="N16" s="66"/>
      <c r="O16" s="66">
        <f>M16</f>
        <v>4.5730000000000004</v>
      </c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46">
        <f t="shared" si="9"/>
        <v>12</v>
      </c>
      <c r="AB16" s="46">
        <f t="shared" si="0"/>
        <v>1</v>
      </c>
      <c r="AC16" s="46">
        <v>12</v>
      </c>
      <c r="AD16" s="75">
        <f t="shared" si="10"/>
        <v>8.3333333333333339</v>
      </c>
      <c r="AE16" s="74">
        <f t="shared" si="1"/>
        <v>4.5730000000000004</v>
      </c>
      <c r="AF16" s="76">
        <f t="shared" si="2"/>
        <v>206.05</v>
      </c>
      <c r="AG16" s="77">
        <f t="shared" si="3"/>
        <v>2.2193642319825287E-2</v>
      </c>
      <c r="AH16" s="77">
        <f t="shared" si="4"/>
        <v>2.2193642319825287E-2</v>
      </c>
      <c r="AI16" s="76">
        <f t="shared" si="11"/>
        <v>12</v>
      </c>
      <c r="AJ16" s="77">
        <f t="shared" si="5"/>
        <v>5.8238291676777479E-2</v>
      </c>
      <c r="AK16" s="75">
        <f t="shared" si="6"/>
        <v>27327</v>
      </c>
      <c r="AL16" s="75">
        <f t="shared" si="7"/>
        <v>41655.457000000002</v>
      </c>
      <c r="AM16" s="75">
        <v>43030.333333333336</v>
      </c>
      <c r="AN16" s="77">
        <f t="shared" si="8"/>
        <v>0.21168787909304287</v>
      </c>
      <c r="AO16" s="46"/>
      <c r="AQ16" s="87"/>
    </row>
  </sheetData>
  <autoFilter ref="A3:AO16" xr:uid="{99650846-3905-4564-A705-E6A074DB4FC5}"/>
  <sortState xmlns:xlrd2="http://schemas.microsoft.com/office/spreadsheetml/2017/richdata2" ref="A4:AO16">
    <sortCondition ref="G4:G16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2E39-6CC6-498C-BB12-DF45D21B6901}">
  <dimension ref="A3:Z18"/>
  <sheetViews>
    <sheetView workbookViewId="0">
      <selection activeCell="A4" sqref="A4:Z17"/>
    </sheetView>
  </sheetViews>
  <sheetFormatPr defaultRowHeight="15" x14ac:dyDescent="0.25"/>
  <cols>
    <col min="1" max="1" width="26.28515625" bestFit="1" customWidth="1"/>
    <col min="2" max="2" width="8.140625" bestFit="1" customWidth="1"/>
    <col min="3" max="3" width="11.5703125" bestFit="1" customWidth="1"/>
    <col min="4" max="4" width="14.42578125" bestFit="1" customWidth="1"/>
    <col min="5" max="5" width="9" bestFit="1" customWidth="1"/>
    <col min="6" max="6" width="20.42578125" bestFit="1" customWidth="1"/>
    <col min="7" max="9" width="15.7109375" customWidth="1"/>
    <col min="10" max="10" width="18.85546875" bestFit="1" customWidth="1"/>
    <col min="11" max="11" width="14.28515625" bestFit="1" customWidth="1"/>
    <col min="12" max="12" width="10.42578125" bestFit="1" customWidth="1"/>
    <col min="13" max="13" width="12.85546875" bestFit="1" customWidth="1"/>
    <col min="14" max="27" width="15.7109375" customWidth="1"/>
  </cols>
  <sheetData>
    <row r="3" spans="1:26" x14ac:dyDescent="0.25">
      <c r="A3" s="47" t="s">
        <v>124</v>
      </c>
      <c r="M3" s="47" t="s">
        <v>110</v>
      </c>
    </row>
    <row r="4" spans="1:26" ht="45" x14ac:dyDescent="0.25">
      <c r="A4" s="50" t="s">
        <v>97</v>
      </c>
      <c r="B4" s="50" t="s">
        <v>98</v>
      </c>
      <c r="C4" s="50" t="s">
        <v>1</v>
      </c>
      <c r="D4" s="50" t="s">
        <v>99</v>
      </c>
      <c r="E4" s="50" t="s">
        <v>100</v>
      </c>
      <c r="F4" s="50" t="s">
        <v>101</v>
      </c>
      <c r="G4" s="51" t="s">
        <v>102</v>
      </c>
      <c r="H4" s="51" t="s">
        <v>103</v>
      </c>
      <c r="I4" s="51" t="s">
        <v>104</v>
      </c>
      <c r="J4" s="50" t="s">
        <v>105</v>
      </c>
      <c r="K4" s="50" t="s">
        <v>108</v>
      </c>
      <c r="L4" s="50" t="s">
        <v>109</v>
      </c>
      <c r="M4" s="52"/>
      <c r="N4" s="53" t="s">
        <v>35</v>
      </c>
      <c r="O4" s="53" t="s">
        <v>37</v>
      </c>
      <c r="P4" s="53" t="s">
        <v>36</v>
      </c>
      <c r="Q4" s="53" t="s">
        <v>20</v>
      </c>
      <c r="R4" s="53" t="s">
        <v>91</v>
      </c>
      <c r="S4" s="53" t="s">
        <v>34</v>
      </c>
      <c r="T4" s="53" t="s">
        <v>39</v>
      </c>
      <c r="U4" s="53" t="s">
        <v>25</v>
      </c>
      <c r="V4" s="53" t="s">
        <v>26</v>
      </c>
      <c r="W4" s="53" t="s">
        <v>48</v>
      </c>
      <c r="X4" s="53" t="s">
        <v>47</v>
      </c>
      <c r="Y4" s="53" t="s">
        <v>38</v>
      </c>
      <c r="Z4" s="53" t="s">
        <v>24</v>
      </c>
    </row>
    <row r="5" spans="1:26" x14ac:dyDescent="0.25">
      <c r="A5" s="52" t="s">
        <v>115</v>
      </c>
      <c r="B5" s="52" t="s">
        <v>114</v>
      </c>
      <c r="C5" s="54">
        <v>91121</v>
      </c>
      <c r="D5" s="52" t="s">
        <v>16</v>
      </c>
      <c r="E5" s="52" t="s">
        <v>31</v>
      </c>
      <c r="F5" s="52" t="s">
        <v>32</v>
      </c>
      <c r="G5" s="55">
        <v>44278</v>
      </c>
      <c r="H5" s="55">
        <v>44336</v>
      </c>
      <c r="I5" s="55">
        <v>45796</v>
      </c>
      <c r="J5" s="54">
        <v>48</v>
      </c>
      <c r="K5" s="52" t="s">
        <v>39</v>
      </c>
      <c r="L5" s="56">
        <v>206.05</v>
      </c>
      <c r="M5" s="57">
        <v>0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 x14ac:dyDescent="0.25">
      <c r="A6" s="52" t="s">
        <v>115</v>
      </c>
      <c r="B6" s="52" t="s">
        <v>114</v>
      </c>
      <c r="C6" s="54">
        <v>92526</v>
      </c>
      <c r="D6" s="52" t="s">
        <v>16</v>
      </c>
      <c r="E6" s="52" t="s">
        <v>86</v>
      </c>
      <c r="F6" s="52" t="s">
        <v>87</v>
      </c>
      <c r="G6" s="55">
        <v>44337</v>
      </c>
      <c r="H6" s="55">
        <v>44392</v>
      </c>
      <c r="I6" s="55">
        <v>45487</v>
      </c>
      <c r="J6" s="54">
        <v>36</v>
      </c>
      <c r="K6" s="52" t="s">
        <v>20</v>
      </c>
      <c r="L6" s="56">
        <v>89.99</v>
      </c>
      <c r="M6" s="57"/>
      <c r="N6" s="57"/>
      <c r="O6" s="57"/>
      <c r="P6" s="57"/>
      <c r="Q6" s="57"/>
      <c r="R6" s="57"/>
      <c r="S6" s="57">
        <v>100</v>
      </c>
      <c r="T6" s="57">
        <v>190.4</v>
      </c>
      <c r="U6" s="57"/>
      <c r="V6" s="57"/>
      <c r="W6" s="57"/>
      <c r="X6" s="57"/>
      <c r="Y6" s="57"/>
      <c r="Z6" s="57">
        <v>145.19999999999999</v>
      </c>
    </row>
    <row r="7" spans="1:26" x14ac:dyDescent="0.25">
      <c r="A7" s="52" t="s">
        <v>115</v>
      </c>
      <c r="B7" s="52" t="s">
        <v>114</v>
      </c>
      <c r="C7" s="54">
        <v>94460</v>
      </c>
      <c r="D7" s="52" t="s">
        <v>16</v>
      </c>
      <c r="E7" s="52" t="s">
        <v>58</v>
      </c>
      <c r="F7" s="52" t="s">
        <v>51</v>
      </c>
      <c r="G7" s="55">
        <v>44467</v>
      </c>
      <c r="H7" s="55">
        <v>44562</v>
      </c>
      <c r="I7" s="55">
        <v>46022</v>
      </c>
      <c r="J7" s="54">
        <v>36</v>
      </c>
      <c r="K7" s="52" t="s">
        <v>35</v>
      </c>
      <c r="L7" s="56">
        <v>7.55</v>
      </c>
      <c r="M7" s="57"/>
      <c r="N7" s="57"/>
      <c r="O7" s="57">
        <v>22</v>
      </c>
      <c r="P7" s="57">
        <v>9.4</v>
      </c>
      <c r="Q7" s="57">
        <v>15</v>
      </c>
      <c r="R7" s="57"/>
      <c r="S7" s="57">
        <v>9.8000000000000007</v>
      </c>
      <c r="T7" s="57">
        <v>148.66999999999999</v>
      </c>
      <c r="U7" s="57">
        <v>20.21</v>
      </c>
      <c r="V7" s="57">
        <v>26.542400000000001</v>
      </c>
      <c r="W7" s="57">
        <v>48</v>
      </c>
      <c r="X7" s="57">
        <v>36</v>
      </c>
      <c r="Y7" s="57">
        <v>50</v>
      </c>
      <c r="Z7" s="57">
        <v>8.78322</v>
      </c>
    </row>
    <row r="8" spans="1:26" x14ac:dyDescent="0.25">
      <c r="A8" s="52" t="s">
        <v>115</v>
      </c>
      <c r="B8" s="52" t="s">
        <v>114</v>
      </c>
      <c r="C8" s="54">
        <v>94492</v>
      </c>
      <c r="D8" s="52" t="s">
        <v>16</v>
      </c>
      <c r="E8" s="52" t="s">
        <v>89</v>
      </c>
      <c r="F8" s="52" t="s">
        <v>76</v>
      </c>
      <c r="G8" s="55">
        <v>44400</v>
      </c>
      <c r="H8" s="55">
        <v>44405</v>
      </c>
      <c r="I8" s="55">
        <v>44922</v>
      </c>
      <c r="J8" s="54">
        <v>11</v>
      </c>
      <c r="K8" s="52" t="s">
        <v>24</v>
      </c>
      <c r="L8" s="56">
        <v>22.42</v>
      </c>
      <c r="M8" s="57"/>
      <c r="N8" s="57">
        <v>37.83</v>
      </c>
      <c r="O8" s="57">
        <v>18.994</v>
      </c>
      <c r="P8" s="57">
        <v>24.7</v>
      </c>
      <c r="Q8" s="57"/>
      <c r="R8" s="57">
        <v>37</v>
      </c>
      <c r="S8" s="57">
        <v>22.84</v>
      </c>
      <c r="T8" s="57">
        <v>148.66999999999999</v>
      </c>
      <c r="U8" s="57">
        <v>31.77</v>
      </c>
      <c r="V8" s="57">
        <v>35</v>
      </c>
      <c r="W8" s="57"/>
      <c r="X8" s="57"/>
      <c r="Y8" s="57"/>
      <c r="Z8" s="57"/>
    </row>
    <row r="9" spans="1:26" x14ac:dyDescent="0.25">
      <c r="A9" s="52" t="s">
        <v>115</v>
      </c>
      <c r="B9" s="52" t="s">
        <v>114</v>
      </c>
      <c r="C9" s="54">
        <v>95133</v>
      </c>
      <c r="D9" s="52" t="s">
        <v>16</v>
      </c>
      <c r="E9" s="52" t="s">
        <v>17</v>
      </c>
      <c r="F9" s="52" t="s">
        <v>18</v>
      </c>
      <c r="G9" s="55">
        <v>44481</v>
      </c>
      <c r="H9" s="55">
        <v>44525</v>
      </c>
      <c r="I9" s="55">
        <v>45620</v>
      </c>
      <c r="J9" s="54">
        <v>36</v>
      </c>
      <c r="K9" s="52" t="s">
        <v>20</v>
      </c>
      <c r="L9" s="56">
        <v>5.0309999999999997</v>
      </c>
      <c r="M9" s="57">
        <v>0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 x14ac:dyDescent="0.25">
      <c r="A10" s="52" t="s">
        <v>115</v>
      </c>
      <c r="B10" s="52" t="s">
        <v>114</v>
      </c>
      <c r="C10" s="54">
        <v>95194</v>
      </c>
      <c r="D10" s="52" t="s">
        <v>43</v>
      </c>
      <c r="E10" s="52" t="s">
        <v>44</v>
      </c>
      <c r="F10" s="52" t="s">
        <v>45</v>
      </c>
      <c r="G10" s="55">
        <v>44487</v>
      </c>
      <c r="H10" s="55">
        <v>44487</v>
      </c>
      <c r="I10" s="55">
        <v>45230</v>
      </c>
      <c r="J10" s="54">
        <v>24</v>
      </c>
      <c r="K10" s="52" t="s">
        <v>35</v>
      </c>
      <c r="L10" s="56">
        <v>7.07</v>
      </c>
      <c r="M10" s="57"/>
      <c r="N10" s="57"/>
      <c r="O10" s="57">
        <v>22</v>
      </c>
      <c r="P10" s="57">
        <v>9.4</v>
      </c>
      <c r="Q10" s="57">
        <v>8</v>
      </c>
      <c r="R10" s="57"/>
      <c r="S10" s="57"/>
      <c r="T10" s="57">
        <v>148.66999999999999</v>
      </c>
      <c r="U10" s="57">
        <v>20.21</v>
      </c>
      <c r="V10" s="57">
        <v>26.542400000000001</v>
      </c>
      <c r="W10" s="57">
        <v>19</v>
      </c>
      <c r="X10" s="57">
        <v>13.88</v>
      </c>
      <c r="Y10" s="57"/>
      <c r="Z10" s="57">
        <v>8.78322</v>
      </c>
    </row>
    <row r="11" spans="1:26" x14ac:dyDescent="0.25">
      <c r="A11" s="52" t="s">
        <v>115</v>
      </c>
      <c r="B11" s="52" t="s">
        <v>114</v>
      </c>
      <c r="C11" s="54">
        <v>95376</v>
      </c>
      <c r="D11" s="52" t="s">
        <v>16</v>
      </c>
      <c r="E11" s="52" t="s">
        <v>66</v>
      </c>
      <c r="F11" s="52" t="s">
        <v>67</v>
      </c>
      <c r="G11" s="55">
        <v>44447</v>
      </c>
      <c r="H11" s="55">
        <v>44467</v>
      </c>
      <c r="I11" s="55">
        <v>44984</v>
      </c>
      <c r="J11" s="54">
        <v>17</v>
      </c>
      <c r="K11" s="52" t="s">
        <v>20</v>
      </c>
      <c r="L11" s="56">
        <v>15</v>
      </c>
      <c r="M11" s="57"/>
      <c r="N11" s="57">
        <v>7.77</v>
      </c>
      <c r="O11" s="57">
        <v>16.187999999999999</v>
      </c>
      <c r="P11" s="57">
        <v>11.8</v>
      </c>
      <c r="Q11" s="57"/>
      <c r="R11" s="57"/>
      <c r="S11" s="57">
        <v>14</v>
      </c>
      <c r="T11" s="57"/>
      <c r="U11" s="57">
        <v>20.21</v>
      </c>
      <c r="V11" s="57">
        <v>26.55</v>
      </c>
      <c r="W11" s="57"/>
      <c r="X11" s="57">
        <v>35</v>
      </c>
      <c r="Y11" s="57"/>
      <c r="Z11" s="57">
        <v>16.696999999999999</v>
      </c>
    </row>
    <row r="12" spans="1:26" x14ac:dyDescent="0.25">
      <c r="A12" s="52" t="s">
        <v>115</v>
      </c>
      <c r="B12" s="52" t="s">
        <v>114</v>
      </c>
      <c r="C12" s="54">
        <v>95708</v>
      </c>
      <c r="D12" s="52" t="s">
        <v>16</v>
      </c>
      <c r="E12" s="52" t="s">
        <v>53</v>
      </c>
      <c r="F12" s="52" t="s">
        <v>54</v>
      </c>
      <c r="G12" s="55">
        <v>44470</v>
      </c>
      <c r="H12" s="55">
        <v>44539</v>
      </c>
      <c r="I12" s="55">
        <v>45999</v>
      </c>
      <c r="J12" s="54">
        <v>24</v>
      </c>
      <c r="K12" s="52" t="s">
        <v>35</v>
      </c>
      <c r="L12" s="56">
        <v>7.07</v>
      </c>
      <c r="M12" s="57"/>
      <c r="N12" s="57"/>
      <c r="O12" s="57">
        <v>22</v>
      </c>
      <c r="P12" s="57">
        <v>9.4</v>
      </c>
      <c r="Q12" s="57">
        <v>7.5</v>
      </c>
      <c r="R12" s="57"/>
      <c r="S12" s="57">
        <v>9.7899999999999991</v>
      </c>
      <c r="T12" s="57">
        <v>148.66999999999999</v>
      </c>
      <c r="U12" s="57">
        <v>20.21</v>
      </c>
      <c r="V12" s="57">
        <v>26.545000000000002</v>
      </c>
      <c r="W12" s="57">
        <v>48</v>
      </c>
      <c r="X12" s="57">
        <v>25</v>
      </c>
      <c r="Y12" s="57"/>
      <c r="Z12" s="57">
        <v>8.78322</v>
      </c>
    </row>
    <row r="13" spans="1:26" x14ac:dyDescent="0.25">
      <c r="A13" s="52" t="s">
        <v>115</v>
      </c>
      <c r="B13" s="52" t="s">
        <v>114</v>
      </c>
      <c r="C13" s="54">
        <v>95908</v>
      </c>
      <c r="D13" s="52" t="s">
        <v>49</v>
      </c>
      <c r="E13" s="52" t="s">
        <v>50</v>
      </c>
      <c r="F13" s="52" t="s">
        <v>51</v>
      </c>
      <c r="G13" s="55">
        <v>44468</v>
      </c>
      <c r="H13" s="55">
        <v>44508</v>
      </c>
      <c r="I13" s="55">
        <v>45053</v>
      </c>
      <c r="J13" s="54">
        <v>12</v>
      </c>
      <c r="K13" s="52" t="s">
        <v>35</v>
      </c>
      <c r="L13" s="56">
        <v>7.77</v>
      </c>
      <c r="M13" s="57"/>
      <c r="N13" s="57"/>
      <c r="O13" s="57"/>
      <c r="P13" s="57"/>
      <c r="Q13" s="57">
        <v>0</v>
      </c>
      <c r="R13" s="57"/>
      <c r="S13" s="57">
        <v>0</v>
      </c>
      <c r="T13" s="57"/>
      <c r="U13" s="57">
        <v>0</v>
      </c>
      <c r="V13" s="57"/>
      <c r="W13" s="57">
        <v>0</v>
      </c>
      <c r="X13" s="57">
        <v>0</v>
      </c>
      <c r="Y13" s="57"/>
      <c r="Z13" s="57">
        <v>0</v>
      </c>
    </row>
    <row r="14" spans="1:26" x14ac:dyDescent="0.25">
      <c r="A14" s="52" t="s">
        <v>115</v>
      </c>
      <c r="B14" s="52" t="s">
        <v>114</v>
      </c>
      <c r="C14" s="54">
        <v>96027</v>
      </c>
      <c r="D14" s="52" t="s">
        <v>16</v>
      </c>
      <c r="E14" s="52" t="s">
        <v>31</v>
      </c>
      <c r="F14" s="52" t="s">
        <v>32</v>
      </c>
      <c r="G14" s="55">
        <v>44461</v>
      </c>
      <c r="H14" s="55">
        <v>44470</v>
      </c>
      <c r="I14" s="55">
        <v>45796</v>
      </c>
      <c r="J14" s="54">
        <v>44</v>
      </c>
      <c r="K14" s="52" t="s">
        <v>34</v>
      </c>
      <c r="L14" s="56">
        <v>9.8068299999999997</v>
      </c>
      <c r="M14" s="57"/>
      <c r="N14" s="57">
        <v>7.5388500000000001</v>
      </c>
      <c r="O14" s="57">
        <v>21.991320000000002</v>
      </c>
      <c r="P14" s="57">
        <v>9.5923099999999994</v>
      </c>
      <c r="Q14" s="57">
        <v>12.546580000000001</v>
      </c>
      <c r="R14" s="57"/>
      <c r="S14" s="57"/>
      <c r="T14" s="57">
        <v>148.66739999999999</v>
      </c>
      <c r="U14" s="57"/>
      <c r="V14" s="57">
        <v>26.548079999999999</v>
      </c>
      <c r="W14" s="57"/>
      <c r="X14" s="57"/>
      <c r="Y14" s="57">
        <v>77.99324</v>
      </c>
      <c r="Z14" s="57">
        <v>8.78322</v>
      </c>
    </row>
    <row r="15" spans="1:26" x14ac:dyDescent="0.25">
      <c r="A15" s="52" t="s">
        <v>115</v>
      </c>
      <c r="B15" s="52" t="s">
        <v>114</v>
      </c>
      <c r="C15" s="54">
        <v>96297</v>
      </c>
      <c r="D15" s="52" t="s">
        <v>27</v>
      </c>
      <c r="E15" s="52" t="s">
        <v>40</v>
      </c>
      <c r="F15" s="52" t="s">
        <v>41</v>
      </c>
      <c r="G15" s="55">
        <v>44480</v>
      </c>
      <c r="H15" s="55">
        <v>44480</v>
      </c>
      <c r="I15" s="55">
        <v>44834</v>
      </c>
      <c r="J15" s="54">
        <v>6</v>
      </c>
      <c r="K15" s="52" t="s">
        <v>34</v>
      </c>
      <c r="L15" s="56">
        <v>7.9</v>
      </c>
      <c r="M15" s="57"/>
      <c r="N15" s="57">
        <v>8</v>
      </c>
      <c r="O15" s="57">
        <v>4.95</v>
      </c>
      <c r="P15" s="57">
        <v>8.4499999999999993</v>
      </c>
      <c r="Q15" s="57">
        <v>7.5</v>
      </c>
      <c r="R15" s="57"/>
      <c r="S15" s="57"/>
      <c r="T15" s="57">
        <v>148.66999999999999</v>
      </c>
      <c r="U15" s="57">
        <v>20.21</v>
      </c>
      <c r="V15" s="57">
        <v>26.548079999999999</v>
      </c>
      <c r="W15" s="57"/>
      <c r="X15" s="57"/>
      <c r="Y15" s="57"/>
      <c r="Z15" s="57">
        <v>8.77</v>
      </c>
    </row>
    <row r="16" spans="1:26" x14ac:dyDescent="0.25">
      <c r="A16" s="52" t="s">
        <v>115</v>
      </c>
      <c r="B16" s="52" t="s">
        <v>114</v>
      </c>
      <c r="C16" s="54">
        <v>97676</v>
      </c>
      <c r="D16" s="52" t="s">
        <v>49</v>
      </c>
      <c r="E16" s="52" t="s">
        <v>56</v>
      </c>
      <c r="F16" s="52" t="s">
        <v>54</v>
      </c>
      <c r="G16" s="55">
        <v>44537</v>
      </c>
      <c r="H16" s="55">
        <v>44553</v>
      </c>
      <c r="I16" s="55">
        <v>45099</v>
      </c>
      <c r="J16" s="54">
        <v>12</v>
      </c>
      <c r="K16" s="52" t="s">
        <v>48</v>
      </c>
      <c r="L16" s="56">
        <v>12</v>
      </c>
      <c r="M16" s="57"/>
      <c r="N16" s="57">
        <v>0</v>
      </c>
      <c r="O16" s="57"/>
      <c r="P16" s="57"/>
      <c r="Q16" s="57"/>
      <c r="R16" s="57"/>
      <c r="S16" s="57"/>
      <c r="T16" s="57"/>
      <c r="U16" s="57">
        <v>0</v>
      </c>
      <c r="V16" s="57">
        <v>0</v>
      </c>
      <c r="W16" s="57"/>
      <c r="X16" s="57">
        <v>0</v>
      </c>
      <c r="Y16" s="57">
        <v>0</v>
      </c>
      <c r="Z16" s="57">
        <v>0</v>
      </c>
    </row>
    <row r="17" spans="1:26" x14ac:dyDescent="0.25">
      <c r="A17" s="52" t="s">
        <v>115</v>
      </c>
      <c r="B17" s="52" t="s">
        <v>114</v>
      </c>
      <c r="C17" s="54">
        <v>98605</v>
      </c>
      <c r="D17" s="52" t="s">
        <v>27</v>
      </c>
      <c r="E17" s="52" t="s">
        <v>28</v>
      </c>
      <c r="F17" s="52" t="s">
        <v>29</v>
      </c>
      <c r="G17" s="55">
        <v>44587</v>
      </c>
      <c r="H17" s="55">
        <v>44587</v>
      </c>
      <c r="I17" s="55">
        <v>45688</v>
      </c>
      <c r="J17" s="54">
        <v>36</v>
      </c>
      <c r="K17" s="52" t="s">
        <v>20</v>
      </c>
      <c r="L17" s="56">
        <v>4.5730000000000004</v>
      </c>
      <c r="M17" s="57">
        <v>0</v>
      </c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 x14ac:dyDescent="0.25">
      <c r="A18" t="s">
        <v>121</v>
      </c>
      <c r="M18" s="49">
        <v>0</v>
      </c>
      <c r="N18" s="49">
        <v>61.138849999999991</v>
      </c>
      <c r="O18" s="49">
        <v>128.12332000000001</v>
      </c>
      <c r="P18" s="49">
        <v>82.742310000000003</v>
      </c>
      <c r="Q18" s="49">
        <v>50.546579999999999</v>
      </c>
      <c r="R18" s="49">
        <v>37</v>
      </c>
      <c r="S18" s="49">
        <v>156.42999999999998</v>
      </c>
      <c r="T18" s="49">
        <v>1082.4174</v>
      </c>
      <c r="U18" s="49">
        <v>132.82000000000002</v>
      </c>
      <c r="V18" s="49">
        <v>194.27596</v>
      </c>
      <c r="W18" s="49">
        <v>115</v>
      </c>
      <c r="X18" s="49">
        <v>109.88</v>
      </c>
      <c r="Y18" s="49">
        <v>127.99324</v>
      </c>
      <c r="Z18" s="49">
        <v>205.79988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46BF-38E0-4D5C-86A4-9023C82B289F}">
  <sheetPr>
    <outlinePr summaryBelow="0" summaryRight="0"/>
  </sheetPr>
  <dimension ref="A1:R107"/>
  <sheetViews>
    <sheetView showGridLines="0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R4" sqref="R4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11.7109375" style="1" bestFit="1" customWidth="1"/>
    <col min="13" max="13" width="13.140625" style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8" ht="15" customHeight="1" x14ac:dyDescent="0.25">
      <c r="K1" s="4">
        <f>SUBTOTAL(9,K4:K83)</f>
        <v>52015</v>
      </c>
    </row>
    <row r="2" spans="1:18" ht="1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8" ht="30" x14ac:dyDescent="0.25">
      <c r="A3" s="7" t="s">
        <v>97</v>
      </c>
      <c r="B3" s="8" t="s">
        <v>98</v>
      </c>
      <c r="C3" s="7" t="s">
        <v>1</v>
      </c>
      <c r="D3" s="9" t="s">
        <v>99</v>
      </c>
      <c r="E3" s="7" t="s">
        <v>100</v>
      </c>
      <c r="F3" s="7" t="s">
        <v>101</v>
      </c>
      <c r="G3" s="9" t="s">
        <v>102</v>
      </c>
      <c r="H3" s="9" t="s">
        <v>103</v>
      </c>
      <c r="I3" s="9" t="s">
        <v>104</v>
      </c>
      <c r="J3" s="7" t="s">
        <v>105</v>
      </c>
      <c r="K3" s="7" t="s">
        <v>106</v>
      </c>
      <c r="L3" s="7" t="s">
        <v>107</v>
      </c>
      <c r="M3" s="7" t="s">
        <v>108</v>
      </c>
      <c r="N3" s="7" t="s">
        <v>109</v>
      </c>
      <c r="O3" s="7" t="s">
        <v>110</v>
      </c>
      <c r="P3" s="7" t="s">
        <v>111</v>
      </c>
      <c r="Q3" s="10" t="s">
        <v>117</v>
      </c>
      <c r="R3" s="10" t="s">
        <v>112</v>
      </c>
    </row>
    <row r="4" spans="1:18" x14ac:dyDescent="0.25">
      <c r="A4" s="11" t="s">
        <v>115</v>
      </c>
      <c r="B4" s="22" t="s">
        <v>114</v>
      </c>
      <c r="C4" s="13">
        <v>91121</v>
      </c>
      <c r="D4" s="12" t="s">
        <v>16</v>
      </c>
      <c r="E4" s="12" t="s">
        <v>31</v>
      </c>
      <c r="F4" s="12" t="s">
        <v>32</v>
      </c>
      <c r="G4" s="23">
        <v>44278</v>
      </c>
      <c r="H4" s="23">
        <v>44336</v>
      </c>
      <c r="I4" s="23">
        <v>45796</v>
      </c>
      <c r="J4" s="13">
        <v>48</v>
      </c>
      <c r="K4" s="14">
        <v>2313</v>
      </c>
      <c r="L4" s="12" t="s">
        <v>68</v>
      </c>
      <c r="M4" s="12" t="s">
        <v>39</v>
      </c>
      <c r="N4" s="25">
        <v>206.05</v>
      </c>
      <c r="O4" s="12" t="s">
        <v>0</v>
      </c>
      <c r="P4" s="15" t="s">
        <v>0</v>
      </c>
      <c r="Q4" s="6" t="s">
        <v>65</v>
      </c>
      <c r="R4" t="s">
        <v>118</v>
      </c>
    </row>
    <row r="5" spans="1:18" x14ac:dyDescent="0.25">
      <c r="A5" s="11" t="s">
        <v>115</v>
      </c>
      <c r="B5" s="22" t="s">
        <v>114</v>
      </c>
      <c r="C5" s="13">
        <v>92526</v>
      </c>
      <c r="D5" s="12" t="s">
        <v>16</v>
      </c>
      <c r="E5" s="12" t="s">
        <v>86</v>
      </c>
      <c r="F5" s="12" t="s">
        <v>87</v>
      </c>
      <c r="G5" s="23">
        <v>44337</v>
      </c>
      <c r="H5" s="23">
        <v>44392</v>
      </c>
      <c r="I5" s="23">
        <v>45487</v>
      </c>
      <c r="J5" s="13">
        <v>36</v>
      </c>
      <c r="K5" s="14">
        <v>3837</v>
      </c>
      <c r="L5" s="12" t="s">
        <v>88</v>
      </c>
      <c r="M5" s="12" t="s">
        <v>20</v>
      </c>
      <c r="N5" s="15">
        <v>89.99</v>
      </c>
      <c r="O5" s="12" t="s">
        <v>34</v>
      </c>
      <c r="P5" s="15">
        <v>100</v>
      </c>
      <c r="Q5" s="6" t="s">
        <v>65</v>
      </c>
    </row>
    <row r="6" spans="1:18" x14ac:dyDescent="0.25">
      <c r="A6" s="11" t="s">
        <v>115</v>
      </c>
      <c r="B6" s="22" t="s">
        <v>114</v>
      </c>
      <c r="C6" s="13">
        <v>92526</v>
      </c>
      <c r="D6" s="12" t="s">
        <v>16</v>
      </c>
      <c r="E6" s="12" t="s">
        <v>86</v>
      </c>
      <c r="F6" s="12" t="s">
        <v>87</v>
      </c>
      <c r="G6" s="23">
        <v>44337</v>
      </c>
      <c r="H6" s="23">
        <v>44392</v>
      </c>
      <c r="I6" s="23">
        <v>45487</v>
      </c>
      <c r="J6" s="13">
        <v>36</v>
      </c>
      <c r="K6" s="14"/>
      <c r="L6" s="12" t="s">
        <v>88</v>
      </c>
      <c r="M6" s="12" t="s">
        <v>20</v>
      </c>
      <c r="N6" s="15">
        <v>89.99</v>
      </c>
      <c r="O6" s="12" t="s">
        <v>24</v>
      </c>
      <c r="P6" s="15">
        <v>145.19999999999999</v>
      </c>
      <c r="Q6" s="6" t="s">
        <v>65</v>
      </c>
    </row>
    <row r="7" spans="1:18" x14ac:dyDescent="0.25">
      <c r="A7" s="11" t="s">
        <v>115</v>
      </c>
      <c r="B7" s="22" t="s">
        <v>114</v>
      </c>
      <c r="C7" s="13">
        <v>92526</v>
      </c>
      <c r="D7" s="12" t="s">
        <v>16</v>
      </c>
      <c r="E7" s="12" t="s">
        <v>86</v>
      </c>
      <c r="F7" s="12" t="s">
        <v>87</v>
      </c>
      <c r="G7" s="23">
        <v>44337</v>
      </c>
      <c r="H7" s="23">
        <v>44392</v>
      </c>
      <c r="I7" s="23">
        <v>45487</v>
      </c>
      <c r="J7" s="13">
        <v>36</v>
      </c>
      <c r="K7" s="14"/>
      <c r="L7" s="12" t="s">
        <v>88</v>
      </c>
      <c r="M7" s="12" t="s">
        <v>20</v>
      </c>
      <c r="N7" s="15">
        <v>89.99</v>
      </c>
      <c r="O7" s="12" t="s">
        <v>39</v>
      </c>
      <c r="P7" s="15">
        <v>190.4</v>
      </c>
      <c r="Q7" s="6" t="s">
        <v>65</v>
      </c>
    </row>
    <row r="8" spans="1:18" x14ac:dyDescent="0.25">
      <c r="A8" s="11" t="s">
        <v>115</v>
      </c>
      <c r="B8" s="22" t="s">
        <v>114</v>
      </c>
      <c r="C8" s="13">
        <v>94492</v>
      </c>
      <c r="D8" s="12" t="s">
        <v>16</v>
      </c>
      <c r="E8" s="12" t="s">
        <v>89</v>
      </c>
      <c r="F8" s="12" t="s">
        <v>76</v>
      </c>
      <c r="G8" s="23">
        <v>44400</v>
      </c>
      <c r="H8" s="23">
        <v>44405</v>
      </c>
      <c r="I8" s="23">
        <v>44922</v>
      </c>
      <c r="J8" s="13">
        <v>11</v>
      </c>
      <c r="K8" s="14"/>
      <c r="L8" s="12" t="s">
        <v>90</v>
      </c>
      <c r="M8" s="12" t="s">
        <v>24</v>
      </c>
      <c r="N8" s="15">
        <v>22.42</v>
      </c>
      <c r="O8" s="12" t="s">
        <v>37</v>
      </c>
      <c r="P8" s="15">
        <v>18.994</v>
      </c>
      <c r="Q8" s="6" t="s">
        <v>65</v>
      </c>
    </row>
    <row r="9" spans="1:18" x14ac:dyDescent="0.25">
      <c r="A9" s="11" t="s">
        <v>115</v>
      </c>
      <c r="B9" s="22" t="s">
        <v>114</v>
      </c>
      <c r="C9" s="13">
        <v>94492</v>
      </c>
      <c r="D9" s="12" t="s">
        <v>16</v>
      </c>
      <c r="E9" s="12" t="s">
        <v>89</v>
      </c>
      <c r="F9" s="12" t="s">
        <v>76</v>
      </c>
      <c r="G9" s="23">
        <v>44400</v>
      </c>
      <c r="H9" s="23">
        <v>44405</v>
      </c>
      <c r="I9" s="23">
        <v>44922</v>
      </c>
      <c r="J9" s="13">
        <v>11</v>
      </c>
      <c r="K9" s="14"/>
      <c r="L9" s="12" t="s">
        <v>90</v>
      </c>
      <c r="M9" s="12" t="s">
        <v>24</v>
      </c>
      <c r="N9" s="15">
        <v>22.42</v>
      </c>
      <c r="O9" s="12" t="s">
        <v>34</v>
      </c>
      <c r="P9" s="15">
        <v>22.84</v>
      </c>
      <c r="Q9" s="6" t="s">
        <v>65</v>
      </c>
    </row>
    <row r="10" spans="1:18" x14ac:dyDescent="0.25">
      <c r="A10" s="11" t="s">
        <v>115</v>
      </c>
      <c r="B10" s="22" t="s">
        <v>114</v>
      </c>
      <c r="C10" s="13">
        <v>94492</v>
      </c>
      <c r="D10" s="12" t="s">
        <v>16</v>
      </c>
      <c r="E10" s="12" t="s">
        <v>89</v>
      </c>
      <c r="F10" s="12" t="s">
        <v>76</v>
      </c>
      <c r="G10" s="23">
        <v>44400</v>
      </c>
      <c r="H10" s="23">
        <v>44405</v>
      </c>
      <c r="I10" s="23">
        <v>44922</v>
      </c>
      <c r="J10" s="13">
        <v>11</v>
      </c>
      <c r="K10" s="14"/>
      <c r="L10" s="12" t="s">
        <v>90</v>
      </c>
      <c r="M10" s="12" t="s">
        <v>24</v>
      </c>
      <c r="N10" s="15">
        <v>22.42</v>
      </c>
      <c r="O10" s="12" t="s">
        <v>36</v>
      </c>
      <c r="P10" s="15">
        <v>24.7</v>
      </c>
      <c r="Q10" s="6" t="s">
        <v>65</v>
      </c>
    </row>
    <row r="11" spans="1:18" x14ac:dyDescent="0.25">
      <c r="A11" s="11" t="s">
        <v>115</v>
      </c>
      <c r="B11" s="22" t="s">
        <v>114</v>
      </c>
      <c r="C11" s="13">
        <v>94492</v>
      </c>
      <c r="D11" s="12" t="s">
        <v>16</v>
      </c>
      <c r="E11" s="12" t="s">
        <v>89</v>
      </c>
      <c r="F11" s="12" t="s">
        <v>76</v>
      </c>
      <c r="G11" s="23">
        <v>44400</v>
      </c>
      <c r="H11" s="23">
        <v>44405</v>
      </c>
      <c r="I11" s="23">
        <v>44922</v>
      </c>
      <c r="J11" s="13">
        <v>11</v>
      </c>
      <c r="K11" s="14"/>
      <c r="L11" s="12" t="s">
        <v>90</v>
      </c>
      <c r="M11" s="12" t="s">
        <v>24</v>
      </c>
      <c r="N11" s="15">
        <v>22.42</v>
      </c>
      <c r="O11" s="12" t="s">
        <v>25</v>
      </c>
      <c r="P11" s="15">
        <v>31.77</v>
      </c>
      <c r="Q11" s="6" t="s">
        <v>65</v>
      </c>
    </row>
    <row r="12" spans="1:18" x14ac:dyDescent="0.25">
      <c r="A12" s="11" t="s">
        <v>115</v>
      </c>
      <c r="B12" s="22" t="s">
        <v>114</v>
      </c>
      <c r="C12" s="13">
        <v>94492</v>
      </c>
      <c r="D12" s="12" t="s">
        <v>16</v>
      </c>
      <c r="E12" s="12" t="s">
        <v>89</v>
      </c>
      <c r="F12" s="12" t="s">
        <v>76</v>
      </c>
      <c r="G12" s="23">
        <v>44400</v>
      </c>
      <c r="H12" s="23">
        <v>44405</v>
      </c>
      <c r="I12" s="23">
        <v>44922</v>
      </c>
      <c r="J12" s="13">
        <v>11</v>
      </c>
      <c r="K12" s="14"/>
      <c r="L12" s="12" t="s">
        <v>90</v>
      </c>
      <c r="M12" s="12" t="s">
        <v>24</v>
      </c>
      <c r="N12" s="15">
        <v>22.42</v>
      </c>
      <c r="O12" s="12" t="s">
        <v>26</v>
      </c>
      <c r="P12" s="15">
        <v>35</v>
      </c>
      <c r="Q12" s="6" t="s">
        <v>65</v>
      </c>
    </row>
    <row r="13" spans="1:18" x14ac:dyDescent="0.25">
      <c r="A13" s="11" t="s">
        <v>115</v>
      </c>
      <c r="B13" s="22" t="s">
        <v>114</v>
      </c>
      <c r="C13" s="13">
        <v>94492</v>
      </c>
      <c r="D13" s="12" t="s">
        <v>16</v>
      </c>
      <c r="E13" s="12" t="s">
        <v>89</v>
      </c>
      <c r="F13" s="12" t="s">
        <v>76</v>
      </c>
      <c r="G13" s="23">
        <v>44400</v>
      </c>
      <c r="H13" s="23">
        <v>44405</v>
      </c>
      <c r="I13" s="23">
        <v>44922</v>
      </c>
      <c r="J13" s="13">
        <v>11</v>
      </c>
      <c r="K13" s="14"/>
      <c r="L13" s="12" t="s">
        <v>90</v>
      </c>
      <c r="M13" s="12" t="s">
        <v>24</v>
      </c>
      <c r="N13" s="15">
        <v>22.42</v>
      </c>
      <c r="O13" s="12" t="s">
        <v>91</v>
      </c>
      <c r="P13" s="15">
        <v>37</v>
      </c>
      <c r="Q13" s="6" t="s">
        <v>65</v>
      </c>
    </row>
    <row r="14" spans="1:18" x14ac:dyDescent="0.25">
      <c r="A14" s="11" t="s">
        <v>115</v>
      </c>
      <c r="B14" s="22" t="s">
        <v>114</v>
      </c>
      <c r="C14" s="13">
        <v>94492</v>
      </c>
      <c r="D14" s="12" t="s">
        <v>16</v>
      </c>
      <c r="E14" s="12" t="s">
        <v>89</v>
      </c>
      <c r="F14" s="12" t="s">
        <v>76</v>
      </c>
      <c r="G14" s="23">
        <v>44400</v>
      </c>
      <c r="H14" s="23">
        <v>44405</v>
      </c>
      <c r="I14" s="23">
        <v>44922</v>
      </c>
      <c r="J14" s="13">
        <v>11</v>
      </c>
      <c r="K14" s="14">
        <v>12023</v>
      </c>
      <c r="L14" s="12" t="s">
        <v>90</v>
      </c>
      <c r="M14" s="12" t="s">
        <v>24</v>
      </c>
      <c r="N14" s="15">
        <v>22.42</v>
      </c>
      <c r="O14" s="12" t="s">
        <v>35</v>
      </c>
      <c r="P14" s="15">
        <v>37.83</v>
      </c>
      <c r="Q14" s="6" t="s">
        <v>65</v>
      </c>
    </row>
    <row r="15" spans="1:18" x14ac:dyDescent="0.25">
      <c r="A15" s="11" t="s">
        <v>115</v>
      </c>
      <c r="B15" s="22" t="s">
        <v>114</v>
      </c>
      <c r="C15" s="13">
        <v>94492</v>
      </c>
      <c r="D15" s="12" t="s">
        <v>16</v>
      </c>
      <c r="E15" s="12" t="s">
        <v>89</v>
      </c>
      <c r="F15" s="12" t="s">
        <v>76</v>
      </c>
      <c r="G15" s="23">
        <v>44400</v>
      </c>
      <c r="H15" s="23">
        <v>44405</v>
      </c>
      <c r="I15" s="23">
        <v>44922</v>
      </c>
      <c r="J15" s="13">
        <v>11</v>
      </c>
      <c r="K15" s="14"/>
      <c r="L15" s="12" t="s">
        <v>90</v>
      </c>
      <c r="M15" s="12" t="s">
        <v>24</v>
      </c>
      <c r="N15" s="15">
        <v>22.42</v>
      </c>
      <c r="O15" s="12" t="s">
        <v>39</v>
      </c>
      <c r="P15" s="15">
        <v>148.66999999999999</v>
      </c>
      <c r="Q15" s="6" t="s">
        <v>65</v>
      </c>
    </row>
    <row r="16" spans="1:18" x14ac:dyDescent="0.25">
      <c r="A16" s="11" t="s">
        <v>115</v>
      </c>
      <c r="B16" s="22" t="s">
        <v>114</v>
      </c>
      <c r="C16" s="13">
        <v>95376</v>
      </c>
      <c r="D16" s="12" t="s">
        <v>16</v>
      </c>
      <c r="E16" s="12" t="s">
        <v>66</v>
      </c>
      <c r="F16" s="12" t="s">
        <v>67</v>
      </c>
      <c r="G16" s="23">
        <v>44447</v>
      </c>
      <c r="H16" s="23">
        <v>44467</v>
      </c>
      <c r="I16" s="23">
        <v>44984</v>
      </c>
      <c r="J16" s="13">
        <v>17</v>
      </c>
      <c r="K16" s="14">
        <v>5073</v>
      </c>
      <c r="L16" s="12" t="s">
        <v>92</v>
      </c>
      <c r="M16" s="12" t="s">
        <v>20</v>
      </c>
      <c r="N16" s="15">
        <v>15</v>
      </c>
      <c r="O16" s="12" t="s">
        <v>35</v>
      </c>
      <c r="P16" s="15">
        <v>7.77</v>
      </c>
      <c r="Q16" s="6" t="s">
        <v>65</v>
      </c>
    </row>
    <row r="17" spans="1:17" x14ac:dyDescent="0.25">
      <c r="A17" s="11" t="s">
        <v>115</v>
      </c>
      <c r="B17" s="22" t="s">
        <v>114</v>
      </c>
      <c r="C17" s="13">
        <v>95376</v>
      </c>
      <c r="D17" s="12" t="s">
        <v>16</v>
      </c>
      <c r="E17" s="12" t="s">
        <v>66</v>
      </c>
      <c r="F17" s="12" t="s">
        <v>67</v>
      </c>
      <c r="G17" s="23">
        <v>44447</v>
      </c>
      <c r="H17" s="23">
        <v>44467</v>
      </c>
      <c r="I17" s="23">
        <v>44984</v>
      </c>
      <c r="J17" s="13">
        <v>17</v>
      </c>
      <c r="K17" s="14"/>
      <c r="L17" s="12" t="s">
        <v>92</v>
      </c>
      <c r="M17" s="12" t="s">
        <v>20</v>
      </c>
      <c r="N17" s="15">
        <v>15</v>
      </c>
      <c r="O17" s="12" t="s">
        <v>36</v>
      </c>
      <c r="P17" s="15">
        <v>11.8</v>
      </c>
      <c r="Q17" s="6" t="s">
        <v>65</v>
      </c>
    </row>
    <row r="18" spans="1:17" x14ac:dyDescent="0.25">
      <c r="A18" s="11" t="s">
        <v>115</v>
      </c>
      <c r="B18" s="22" t="s">
        <v>114</v>
      </c>
      <c r="C18" s="13">
        <v>95376</v>
      </c>
      <c r="D18" s="12" t="s">
        <v>16</v>
      </c>
      <c r="E18" s="12" t="s">
        <v>66</v>
      </c>
      <c r="F18" s="12" t="s">
        <v>67</v>
      </c>
      <c r="G18" s="23">
        <v>44447</v>
      </c>
      <c r="H18" s="23">
        <v>44467</v>
      </c>
      <c r="I18" s="23">
        <v>44984</v>
      </c>
      <c r="J18" s="13">
        <v>17</v>
      </c>
      <c r="K18" s="14"/>
      <c r="L18" s="12" t="s">
        <v>92</v>
      </c>
      <c r="M18" s="12" t="s">
        <v>20</v>
      </c>
      <c r="N18" s="15">
        <v>15</v>
      </c>
      <c r="O18" s="12" t="s">
        <v>34</v>
      </c>
      <c r="P18" s="15">
        <v>14</v>
      </c>
      <c r="Q18" s="6" t="s">
        <v>65</v>
      </c>
    </row>
    <row r="19" spans="1:17" x14ac:dyDescent="0.25">
      <c r="A19" s="11" t="s">
        <v>115</v>
      </c>
      <c r="B19" s="22" t="s">
        <v>114</v>
      </c>
      <c r="C19" s="13">
        <v>95376</v>
      </c>
      <c r="D19" s="12" t="s">
        <v>16</v>
      </c>
      <c r="E19" s="12" t="s">
        <v>66</v>
      </c>
      <c r="F19" s="12" t="s">
        <v>67</v>
      </c>
      <c r="G19" s="23">
        <v>44447</v>
      </c>
      <c r="H19" s="23">
        <v>44467</v>
      </c>
      <c r="I19" s="23">
        <v>44984</v>
      </c>
      <c r="J19" s="13">
        <v>17</v>
      </c>
      <c r="K19" s="14"/>
      <c r="L19" s="12" t="s">
        <v>92</v>
      </c>
      <c r="M19" s="12" t="s">
        <v>20</v>
      </c>
      <c r="N19" s="15">
        <v>15</v>
      </c>
      <c r="O19" s="12" t="s">
        <v>37</v>
      </c>
      <c r="P19" s="15">
        <v>16.187999999999999</v>
      </c>
      <c r="Q19" s="6" t="s">
        <v>65</v>
      </c>
    </row>
    <row r="20" spans="1:17" x14ac:dyDescent="0.25">
      <c r="A20" s="11" t="s">
        <v>115</v>
      </c>
      <c r="B20" s="22" t="s">
        <v>114</v>
      </c>
      <c r="C20" s="13">
        <v>95376</v>
      </c>
      <c r="D20" s="12" t="s">
        <v>16</v>
      </c>
      <c r="E20" s="12" t="s">
        <v>66</v>
      </c>
      <c r="F20" s="12" t="s">
        <v>67</v>
      </c>
      <c r="G20" s="23">
        <v>44447</v>
      </c>
      <c r="H20" s="23">
        <v>44467</v>
      </c>
      <c r="I20" s="23">
        <v>44984</v>
      </c>
      <c r="J20" s="13">
        <v>17</v>
      </c>
      <c r="K20" s="14"/>
      <c r="L20" s="12" t="s">
        <v>92</v>
      </c>
      <c r="M20" s="12" t="s">
        <v>20</v>
      </c>
      <c r="N20" s="15">
        <v>15</v>
      </c>
      <c r="O20" s="12" t="s">
        <v>24</v>
      </c>
      <c r="P20" s="15">
        <v>16.696999999999999</v>
      </c>
      <c r="Q20" s="6" t="s">
        <v>65</v>
      </c>
    </row>
    <row r="21" spans="1:17" x14ac:dyDescent="0.25">
      <c r="A21" s="11" t="s">
        <v>115</v>
      </c>
      <c r="B21" s="22" t="s">
        <v>114</v>
      </c>
      <c r="C21" s="13">
        <v>95376</v>
      </c>
      <c r="D21" s="12" t="s">
        <v>16</v>
      </c>
      <c r="E21" s="12" t="s">
        <v>66</v>
      </c>
      <c r="F21" s="12" t="s">
        <v>67</v>
      </c>
      <c r="G21" s="23">
        <v>44447</v>
      </c>
      <c r="H21" s="23">
        <v>44467</v>
      </c>
      <c r="I21" s="23">
        <v>44984</v>
      </c>
      <c r="J21" s="13">
        <v>17</v>
      </c>
      <c r="K21" s="14"/>
      <c r="L21" s="12" t="s">
        <v>92</v>
      </c>
      <c r="M21" s="12" t="s">
        <v>20</v>
      </c>
      <c r="N21" s="15">
        <v>15</v>
      </c>
      <c r="O21" s="12" t="s">
        <v>25</v>
      </c>
      <c r="P21" s="15">
        <v>20.21</v>
      </c>
      <c r="Q21" s="6" t="s">
        <v>65</v>
      </c>
    </row>
    <row r="22" spans="1:17" x14ac:dyDescent="0.25">
      <c r="A22" s="11" t="s">
        <v>115</v>
      </c>
      <c r="B22" s="22" t="s">
        <v>114</v>
      </c>
      <c r="C22" s="13">
        <v>95376</v>
      </c>
      <c r="D22" s="12" t="s">
        <v>16</v>
      </c>
      <c r="E22" s="12" t="s">
        <v>66</v>
      </c>
      <c r="F22" s="12" t="s">
        <v>67</v>
      </c>
      <c r="G22" s="23">
        <v>44447</v>
      </c>
      <c r="H22" s="23">
        <v>44467</v>
      </c>
      <c r="I22" s="23">
        <v>44984</v>
      </c>
      <c r="J22" s="13">
        <v>17</v>
      </c>
      <c r="K22" s="14"/>
      <c r="L22" s="12" t="s">
        <v>92</v>
      </c>
      <c r="M22" s="12" t="s">
        <v>20</v>
      </c>
      <c r="N22" s="15">
        <v>15</v>
      </c>
      <c r="O22" s="12" t="s">
        <v>26</v>
      </c>
      <c r="P22" s="15">
        <v>26.55</v>
      </c>
      <c r="Q22" s="6" t="s">
        <v>65</v>
      </c>
    </row>
    <row r="23" spans="1:17" x14ac:dyDescent="0.25">
      <c r="A23" s="11" t="s">
        <v>115</v>
      </c>
      <c r="B23" s="22" t="s">
        <v>114</v>
      </c>
      <c r="C23" s="13">
        <v>95376</v>
      </c>
      <c r="D23" s="12" t="s">
        <v>16</v>
      </c>
      <c r="E23" s="12" t="s">
        <v>66</v>
      </c>
      <c r="F23" s="12" t="s">
        <v>67</v>
      </c>
      <c r="G23" s="23">
        <v>44447</v>
      </c>
      <c r="H23" s="23">
        <v>44467</v>
      </c>
      <c r="I23" s="23">
        <v>44984</v>
      </c>
      <c r="J23" s="13">
        <v>17</v>
      </c>
      <c r="K23" s="14"/>
      <c r="L23" s="12" t="s">
        <v>92</v>
      </c>
      <c r="M23" s="12" t="s">
        <v>20</v>
      </c>
      <c r="N23" s="15">
        <v>15</v>
      </c>
      <c r="O23" s="12" t="s">
        <v>47</v>
      </c>
      <c r="P23" s="15">
        <v>35</v>
      </c>
      <c r="Q23" s="6" t="s">
        <v>65</v>
      </c>
    </row>
    <row r="24" spans="1:17" x14ac:dyDescent="0.25">
      <c r="A24" s="16" t="s">
        <v>115</v>
      </c>
      <c r="B24" s="21" t="s">
        <v>114</v>
      </c>
      <c r="C24" s="18">
        <v>96027</v>
      </c>
      <c r="D24" s="17" t="s">
        <v>16</v>
      </c>
      <c r="E24" s="17" t="s">
        <v>31</v>
      </c>
      <c r="F24" s="17" t="s">
        <v>32</v>
      </c>
      <c r="G24" s="24">
        <v>44461</v>
      </c>
      <c r="H24" s="24">
        <v>44470</v>
      </c>
      <c r="I24" s="24">
        <v>45796</v>
      </c>
      <c r="J24" s="18">
        <v>44</v>
      </c>
      <c r="K24" s="19">
        <v>2313</v>
      </c>
      <c r="L24" s="17" t="s">
        <v>33</v>
      </c>
      <c r="M24" s="17" t="s">
        <v>34</v>
      </c>
      <c r="N24" s="20">
        <v>9.8068299999999997</v>
      </c>
      <c r="O24" s="17" t="s">
        <v>35</v>
      </c>
      <c r="P24" s="20">
        <v>7.5388500000000001</v>
      </c>
      <c r="Q24" s="6" t="s">
        <v>30</v>
      </c>
    </row>
    <row r="25" spans="1:17" x14ac:dyDescent="0.25">
      <c r="A25" s="16" t="s">
        <v>115</v>
      </c>
      <c r="B25" s="21" t="s">
        <v>114</v>
      </c>
      <c r="C25" s="18">
        <v>96027</v>
      </c>
      <c r="D25" s="17" t="s">
        <v>16</v>
      </c>
      <c r="E25" s="17" t="s">
        <v>31</v>
      </c>
      <c r="F25" s="17" t="s">
        <v>32</v>
      </c>
      <c r="G25" s="24">
        <v>44461</v>
      </c>
      <c r="H25" s="24">
        <v>44470</v>
      </c>
      <c r="I25" s="24">
        <v>45796</v>
      </c>
      <c r="J25" s="18">
        <v>44</v>
      </c>
      <c r="K25" s="19"/>
      <c r="L25" s="17" t="s">
        <v>33</v>
      </c>
      <c r="M25" s="17" t="s">
        <v>34</v>
      </c>
      <c r="N25" s="20">
        <v>9.8068299999999997</v>
      </c>
      <c r="O25" s="17" t="s">
        <v>24</v>
      </c>
      <c r="P25" s="20">
        <v>8.78322</v>
      </c>
      <c r="Q25" s="6" t="s">
        <v>30</v>
      </c>
    </row>
    <row r="26" spans="1:17" x14ac:dyDescent="0.25">
      <c r="A26" s="16" t="s">
        <v>115</v>
      </c>
      <c r="B26" s="21" t="s">
        <v>114</v>
      </c>
      <c r="C26" s="18">
        <v>96027</v>
      </c>
      <c r="D26" s="17" t="s">
        <v>16</v>
      </c>
      <c r="E26" s="17" t="s">
        <v>31</v>
      </c>
      <c r="F26" s="17" t="s">
        <v>32</v>
      </c>
      <c r="G26" s="24">
        <v>44461</v>
      </c>
      <c r="H26" s="24">
        <v>44470</v>
      </c>
      <c r="I26" s="24">
        <v>45796</v>
      </c>
      <c r="J26" s="18">
        <v>44</v>
      </c>
      <c r="K26" s="19"/>
      <c r="L26" s="17" t="s">
        <v>33</v>
      </c>
      <c r="M26" s="17" t="s">
        <v>34</v>
      </c>
      <c r="N26" s="20">
        <v>9.8068299999999997</v>
      </c>
      <c r="O26" s="17" t="s">
        <v>36</v>
      </c>
      <c r="P26" s="20">
        <v>9.5923099999999994</v>
      </c>
      <c r="Q26" s="6" t="s">
        <v>30</v>
      </c>
    </row>
    <row r="27" spans="1:17" x14ac:dyDescent="0.25">
      <c r="A27" s="16" t="s">
        <v>115</v>
      </c>
      <c r="B27" s="21" t="s">
        <v>114</v>
      </c>
      <c r="C27" s="18">
        <v>96027</v>
      </c>
      <c r="D27" s="17" t="s">
        <v>16</v>
      </c>
      <c r="E27" s="17" t="s">
        <v>31</v>
      </c>
      <c r="F27" s="17" t="s">
        <v>32</v>
      </c>
      <c r="G27" s="24">
        <v>44461</v>
      </c>
      <c r="H27" s="24">
        <v>44470</v>
      </c>
      <c r="I27" s="24">
        <v>45796</v>
      </c>
      <c r="J27" s="18">
        <v>44</v>
      </c>
      <c r="K27" s="19"/>
      <c r="L27" s="17" t="s">
        <v>33</v>
      </c>
      <c r="M27" s="17" t="s">
        <v>34</v>
      </c>
      <c r="N27" s="20">
        <v>9.8068299999999997</v>
      </c>
      <c r="O27" s="17" t="s">
        <v>20</v>
      </c>
      <c r="P27" s="20">
        <v>12.546580000000001</v>
      </c>
      <c r="Q27" s="6" t="s">
        <v>30</v>
      </c>
    </row>
    <row r="28" spans="1:17" x14ac:dyDescent="0.25">
      <c r="A28" s="16" t="s">
        <v>115</v>
      </c>
      <c r="B28" s="21" t="s">
        <v>114</v>
      </c>
      <c r="C28" s="18">
        <v>96027</v>
      </c>
      <c r="D28" s="17" t="s">
        <v>16</v>
      </c>
      <c r="E28" s="17" t="s">
        <v>31</v>
      </c>
      <c r="F28" s="17" t="s">
        <v>32</v>
      </c>
      <c r="G28" s="24">
        <v>44461</v>
      </c>
      <c r="H28" s="24">
        <v>44470</v>
      </c>
      <c r="I28" s="24">
        <v>45796</v>
      </c>
      <c r="J28" s="18">
        <v>44</v>
      </c>
      <c r="K28" s="19"/>
      <c r="L28" s="17" t="s">
        <v>33</v>
      </c>
      <c r="M28" s="17" t="s">
        <v>34</v>
      </c>
      <c r="N28" s="20">
        <v>9.8068299999999997</v>
      </c>
      <c r="O28" s="17" t="s">
        <v>37</v>
      </c>
      <c r="P28" s="20">
        <v>21.991320000000002</v>
      </c>
      <c r="Q28" s="6" t="s">
        <v>30</v>
      </c>
    </row>
    <row r="29" spans="1:17" x14ac:dyDescent="0.25">
      <c r="A29" s="16" t="s">
        <v>115</v>
      </c>
      <c r="B29" s="21" t="s">
        <v>114</v>
      </c>
      <c r="C29" s="18">
        <v>96027</v>
      </c>
      <c r="D29" s="17" t="s">
        <v>16</v>
      </c>
      <c r="E29" s="17" t="s">
        <v>31</v>
      </c>
      <c r="F29" s="17" t="s">
        <v>32</v>
      </c>
      <c r="G29" s="24">
        <v>44461</v>
      </c>
      <c r="H29" s="24">
        <v>44470</v>
      </c>
      <c r="I29" s="24">
        <v>45796</v>
      </c>
      <c r="J29" s="18">
        <v>44</v>
      </c>
      <c r="K29" s="19"/>
      <c r="L29" s="17" t="s">
        <v>33</v>
      </c>
      <c r="M29" s="17" t="s">
        <v>34</v>
      </c>
      <c r="N29" s="20">
        <v>9.8068299999999997</v>
      </c>
      <c r="O29" s="17" t="s">
        <v>26</v>
      </c>
      <c r="P29" s="20">
        <v>26.548079999999999</v>
      </c>
      <c r="Q29" s="6" t="s">
        <v>30</v>
      </c>
    </row>
    <row r="30" spans="1:17" x14ac:dyDescent="0.25">
      <c r="A30" s="16" t="s">
        <v>115</v>
      </c>
      <c r="B30" s="21" t="s">
        <v>114</v>
      </c>
      <c r="C30" s="18">
        <v>96027</v>
      </c>
      <c r="D30" s="17" t="s">
        <v>16</v>
      </c>
      <c r="E30" s="17" t="s">
        <v>31</v>
      </c>
      <c r="F30" s="17" t="s">
        <v>32</v>
      </c>
      <c r="G30" s="24">
        <v>44461</v>
      </c>
      <c r="H30" s="24">
        <v>44470</v>
      </c>
      <c r="I30" s="24">
        <v>45796</v>
      </c>
      <c r="J30" s="18">
        <v>44</v>
      </c>
      <c r="K30" s="19"/>
      <c r="L30" s="17" t="s">
        <v>33</v>
      </c>
      <c r="M30" s="17" t="s">
        <v>34</v>
      </c>
      <c r="N30" s="20">
        <v>9.8068299999999997</v>
      </c>
      <c r="O30" s="17" t="s">
        <v>38</v>
      </c>
      <c r="P30" s="20">
        <v>77.99324</v>
      </c>
      <c r="Q30" s="6" t="s">
        <v>30</v>
      </c>
    </row>
    <row r="31" spans="1:17" x14ac:dyDescent="0.25">
      <c r="A31" s="16" t="s">
        <v>115</v>
      </c>
      <c r="B31" s="21" t="s">
        <v>114</v>
      </c>
      <c r="C31" s="18">
        <v>96027</v>
      </c>
      <c r="D31" s="17" t="s">
        <v>16</v>
      </c>
      <c r="E31" s="17" t="s">
        <v>31</v>
      </c>
      <c r="F31" s="17" t="s">
        <v>32</v>
      </c>
      <c r="G31" s="24">
        <v>44461</v>
      </c>
      <c r="H31" s="24">
        <v>44470</v>
      </c>
      <c r="I31" s="24">
        <v>45796</v>
      </c>
      <c r="J31" s="18">
        <v>44</v>
      </c>
      <c r="K31" s="19"/>
      <c r="L31" s="17" t="s">
        <v>33</v>
      </c>
      <c r="M31" s="17" t="s">
        <v>34</v>
      </c>
      <c r="N31" s="20">
        <v>9.8068299999999997</v>
      </c>
      <c r="O31" s="17" t="s">
        <v>39</v>
      </c>
      <c r="P31" s="20">
        <v>148.66739999999999</v>
      </c>
      <c r="Q31" s="6" t="s">
        <v>30</v>
      </c>
    </row>
    <row r="32" spans="1:17" x14ac:dyDescent="0.25">
      <c r="A32" s="16" t="s">
        <v>115</v>
      </c>
      <c r="B32" s="21" t="s">
        <v>114</v>
      </c>
      <c r="C32" s="18">
        <v>94460</v>
      </c>
      <c r="D32" s="17" t="s">
        <v>16</v>
      </c>
      <c r="E32" s="17" t="s">
        <v>58</v>
      </c>
      <c r="F32" s="17" t="s">
        <v>51</v>
      </c>
      <c r="G32" s="24">
        <v>44467</v>
      </c>
      <c r="H32" s="24">
        <v>44562</v>
      </c>
      <c r="I32" s="24">
        <v>46022</v>
      </c>
      <c r="J32" s="18">
        <v>36</v>
      </c>
      <c r="K32" s="19"/>
      <c r="L32" s="17" t="s">
        <v>59</v>
      </c>
      <c r="M32" s="17" t="s">
        <v>35</v>
      </c>
      <c r="N32" s="20">
        <v>7.55</v>
      </c>
      <c r="O32" s="17" t="s">
        <v>24</v>
      </c>
      <c r="P32" s="20">
        <v>8.78322</v>
      </c>
      <c r="Q32" s="6" t="s">
        <v>30</v>
      </c>
    </row>
    <row r="33" spans="1:17" x14ac:dyDescent="0.25">
      <c r="A33" s="16" t="s">
        <v>115</v>
      </c>
      <c r="B33" s="21" t="s">
        <v>114</v>
      </c>
      <c r="C33" s="18">
        <v>94460</v>
      </c>
      <c r="D33" s="17" t="s">
        <v>16</v>
      </c>
      <c r="E33" s="17" t="s">
        <v>58</v>
      </c>
      <c r="F33" s="17" t="s">
        <v>51</v>
      </c>
      <c r="G33" s="24">
        <v>44467</v>
      </c>
      <c r="H33" s="24">
        <v>44562</v>
      </c>
      <c r="I33" s="24">
        <v>46022</v>
      </c>
      <c r="J33" s="18">
        <v>36</v>
      </c>
      <c r="K33" s="19"/>
      <c r="L33" s="17" t="s">
        <v>59</v>
      </c>
      <c r="M33" s="17" t="s">
        <v>35</v>
      </c>
      <c r="N33" s="20">
        <v>7.55</v>
      </c>
      <c r="O33" s="17" t="s">
        <v>36</v>
      </c>
      <c r="P33" s="20">
        <v>9.4</v>
      </c>
      <c r="Q33" s="6" t="s">
        <v>30</v>
      </c>
    </row>
    <row r="34" spans="1:17" x14ac:dyDescent="0.25">
      <c r="A34" s="16" t="s">
        <v>115</v>
      </c>
      <c r="B34" s="21" t="s">
        <v>114</v>
      </c>
      <c r="C34" s="18">
        <v>94460</v>
      </c>
      <c r="D34" s="17" t="s">
        <v>16</v>
      </c>
      <c r="E34" s="17" t="s">
        <v>58</v>
      </c>
      <c r="F34" s="17" t="s">
        <v>51</v>
      </c>
      <c r="G34" s="24">
        <v>44467</v>
      </c>
      <c r="H34" s="24">
        <v>44562</v>
      </c>
      <c r="I34" s="24">
        <v>46022</v>
      </c>
      <c r="J34" s="18">
        <v>36</v>
      </c>
      <c r="K34" s="19"/>
      <c r="L34" s="17" t="s">
        <v>59</v>
      </c>
      <c r="M34" s="17" t="s">
        <v>35</v>
      </c>
      <c r="N34" s="20">
        <v>7.55</v>
      </c>
      <c r="O34" s="17" t="s">
        <v>34</v>
      </c>
      <c r="P34" s="20">
        <v>9.8000000000000007</v>
      </c>
      <c r="Q34" s="6" t="s">
        <v>30</v>
      </c>
    </row>
    <row r="35" spans="1:17" x14ac:dyDescent="0.25">
      <c r="A35" s="16" t="s">
        <v>115</v>
      </c>
      <c r="B35" s="21" t="s">
        <v>114</v>
      </c>
      <c r="C35" s="18">
        <v>94460</v>
      </c>
      <c r="D35" s="17" t="s">
        <v>16</v>
      </c>
      <c r="E35" s="17" t="s">
        <v>58</v>
      </c>
      <c r="F35" s="17" t="s">
        <v>51</v>
      </c>
      <c r="G35" s="24">
        <v>44467</v>
      </c>
      <c r="H35" s="24">
        <v>44562</v>
      </c>
      <c r="I35" s="24">
        <v>46022</v>
      </c>
      <c r="J35" s="18">
        <v>36</v>
      </c>
      <c r="K35" s="19"/>
      <c r="L35" s="17" t="s">
        <v>59</v>
      </c>
      <c r="M35" s="17" t="s">
        <v>35</v>
      </c>
      <c r="N35" s="20">
        <v>7.55</v>
      </c>
      <c r="O35" s="17" t="s">
        <v>20</v>
      </c>
      <c r="P35" s="20">
        <v>15</v>
      </c>
      <c r="Q35" s="6" t="s">
        <v>30</v>
      </c>
    </row>
    <row r="36" spans="1:17" x14ac:dyDescent="0.25">
      <c r="A36" s="16" t="s">
        <v>115</v>
      </c>
      <c r="B36" s="21" t="s">
        <v>114</v>
      </c>
      <c r="C36" s="18">
        <v>94460</v>
      </c>
      <c r="D36" s="17" t="s">
        <v>16</v>
      </c>
      <c r="E36" s="17" t="s">
        <v>58</v>
      </c>
      <c r="F36" s="17" t="s">
        <v>51</v>
      </c>
      <c r="G36" s="24">
        <v>44467</v>
      </c>
      <c r="H36" s="24">
        <v>44562</v>
      </c>
      <c r="I36" s="24">
        <v>46022</v>
      </c>
      <c r="J36" s="18">
        <v>36</v>
      </c>
      <c r="K36" s="19"/>
      <c r="L36" s="17" t="s">
        <v>59</v>
      </c>
      <c r="M36" s="17" t="s">
        <v>35</v>
      </c>
      <c r="N36" s="20">
        <v>7.55</v>
      </c>
      <c r="O36" s="17" t="s">
        <v>25</v>
      </c>
      <c r="P36" s="20">
        <v>20.21</v>
      </c>
      <c r="Q36" s="6" t="s">
        <v>30</v>
      </c>
    </row>
    <row r="37" spans="1:17" x14ac:dyDescent="0.25">
      <c r="A37" s="16" t="s">
        <v>115</v>
      </c>
      <c r="B37" s="21" t="s">
        <v>114</v>
      </c>
      <c r="C37" s="18">
        <v>94460</v>
      </c>
      <c r="D37" s="17" t="s">
        <v>16</v>
      </c>
      <c r="E37" s="17" t="s">
        <v>58</v>
      </c>
      <c r="F37" s="17" t="s">
        <v>51</v>
      </c>
      <c r="G37" s="24">
        <v>44467</v>
      </c>
      <c r="H37" s="24">
        <v>44562</v>
      </c>
      <c r="I37" s="24">
        <v>46022</v>
      </c>
      <c r="J37" s="18">
        <v>36</v>
      </c>
      <c r="K37" s="19">
        <v>1133</v>
      </c>
      <c r="L37" s="17" t="s">
        <v>59</v>
      </c>
      <c r="M37" s="17" t="s">
        <v>35</v>
      </c>
      <c r="N37" s="20">
        <v>7.55</v>
      </c>
      <c r="O37" s="17" t="s">
        <v>37</v>
      </c>
      <c r="P37" s="20">
        <v>22</v>
      </c>
      <c r="Q37" s="6" t="s">
        <v>30</v>
      </c>
    </row>
    <row r="38" spans="1:17" x14ac:dyDescent="0.25">
      <c r="A38" s="16" t="s">
        <v>115</v>
      </c>
      <c r="B38" s="21" t="s">
        <v>114</v>
      </c>
      <c r="C38" s="18">
        <v>94460</v>
      </c>
      <c r="D38" s="17" t="s">
        <v>16</v>
      </c>
      <c r="E38" s="17" t="s">
        <v>58</v>
      </c>
      <c r="F38" s="17" t="s">
        <v>51</v>
      </c>
      <c r="G38" s="24">
        <v>44467</v>
      </c>
      <c r="H38" s="24">
        <v>44562</v>
      </c>
      <c r="I38" s="24">
        <v>46022</v>
      </c>
      <c r="J38" s="18">
        <v>36</v>
      </c>
      <c r="K38" s="19"/>
      <c r="L38" s="17" t="s">
        <v>59</v>
      </c>
      <c r="M38" s="17" t="s">
        <v>35</v>
      </c>
      <c r="N38" s="20">
        <v>7.55</v>
      </c>
      <c r="O38" s="17" t="s">
        <v>26</v>
      </c>
      <c r="P38" s="20">
        <v>26.542400000000001</v>
      </c>
      <c r="Q38" s="6" t="s">
        <v>30</v>
      </c>
    </row>
    <row r="39" spans="1:17" x14ac:dyDescent="0.25">
      <c r="A39" s="16" t="s">
        <v>115</v>
      </c>
      <c r="B39" s="21" t="s">
        <v>114</v>
      </c>
      <c r="C39" s="18">
        <v>94460</v>
      </c>
      <c r="D39" s="17" t="s">
        <v>16</v>
      </c>
      <c r="E39" s="17" t="s">
        <v>58</v>
      </c>
      <c r="F39" s="17" t="s">
        <v>51</v>
      </c>
      <c r="G39" s="24">
        <v>44467</v>
      </c>
      <c r="H39" s="24">
        <v>44562</v>
      </c>
      <c r="I39" s="24">
        <v>46022</v>
      </c>
      <c r="J39" s="18">
        <v>36</v>
      </c>
      <c r="K39" s="19"/>
      <c r="L39" s="17" t="s">
        <v>59</v>
      </c>
      <c r="M39" s="17" t="s">
        <v>35</v>
      </c>
      <c r="N39" s="20">
        <v>7.55</v>
      </c>
      <c r="O39" s="17" t="s">
        <v>47</v>
      </c>
      <c r="P39" s="20">
        <v>36</v>
      </c>
      <c r="Q39" s="6" t="s">
        <v>30</v>
      </c>
    </row>
    <row r="40" spans="1:17" x14ac:dyDescent="0.25">
      <c r="A40" s="16" t="s">
        <v>115</v>
      </c>
      <c r="B40" s="21" t="s">
        <v>114</v>
      </c>
      <c r="C40" s="18">
        <v>94460</v>
      </c>
      <c r="D40" s="17" t="s">
        <v>16</v>
      </c>
      <c r="E40" s="17" t="s">
        <v>58</v>
      </c>
      <c r="F40" s="17" t="s">
        <v>51</v>
      </c>
      <c r="G40" s="24">
        <v>44467</v>
      </c>
      <c r="H40" s="24">
        <v>44562</v>
      </c>
      <c r="I40" s="24">
        <v>46022</v>
      </c>
      <c r="J40" s="18">
        <v>36</v>
      </c>
      <c r="K40" s="19"/>
      <c r="L40" s="17" t="s">
        <v>59</v>
      </c>
      <c r="M40" s="17" t="s">
        <v>35</v>
      </c>
      <c r="N40" s="20">
        <v>7.55</v>
      </c>
      <c r="O40" s="17" t="s">
        <v>48</v>
      </c>
      <c r="P40" s="20">
        <v>48</v>
      </c>
      <c r="Q40" s="6" t="s">
        <v>30</v>
      </c>
    </row>
    <row r="41" spans="1:17" x14ac:dyDescent="0.25">
      <c r="A41" s="16" t="s">
        <v>115</v>
      </c>
      <c r="B41" s="21" t="s">
        <v>114</v>
      </c>
      <c r="C41" s="18">
        <v>94460</v>
      </c>
      <c r="D41" s="17" t="s">
        <v>16</v>
      </c>
      <c r="E41" s="17" t="s">
        <v>58</v>
      </c>
      <c r="F41" s="17" t="s">
        <v>51</v>
      </c>
      <c r="G41" s="24">
        <v>44467</v>
      </c>
      <c r="H41" s="24">
        <v>44562</v>
      </c>
      <c r="I41" s="24">
        <v>46022</v>
      </c>
      <c r="J41" s="18">
        <v>36</v>
      </c>
      <c r="K41" s="19"/>
      <c r="L41" s="17" t="s">
        <v>59</v>
      </c>
      <c r="M41" s="17" t="s">
        <v>35</v>
      </c>
      <c r="N41" s="20">
        <v>7.55</v>
      </c>
      <c r="O41" s="17" t="s">
        <v>38</v>
      </c>
      <c r="P41" s="20">
        <v>50</v>
      </c>
      <c r="Q41" s="6" t="s">
        <v>30</v>
      </c>
    </row>
    <row r="42" spans="1:17" x14ac:dyDescent="0.25">
      <c r="A42" s="16" t="s">
        <v>115</v>
      </c>
      <c r="B42" s="21" t="s">
        <v>114</v>
      </c>
      <c r="C42" s="18">
        <v>94460</v>
      </c>
      <c r="D42" s="17" t="s">
        <v>16</v>
      </c>
      <c r="E42" s="17" t="s">
        <v>58</v>
      </c>
      <c r="F42" s="17" t="s">
        <v>51</v>
      </c>
      <c r="G42" s="24">
        <v>44467</v>
      </c>
      <c r="H42" s="24">
        <v>44562</v>
      </c>
      <c r="I42" s="24">
        <v>46022</v>
      </c>
      <c r="J42" s="18">
        <v>36</v>
      </c>
      <c r="K42" s="19"/>
      <c r="L42" s="17" t="s">
        <v>59</v>
      </c>
      <c r="M42" s="17" t="s">
        <v>35</v>
      </c>
      <c r="N42" s="20">
        <v>7.55</v>
      </c>
      <c r="O42" s="17" t="s">
        <v>39</v>
      </c>
      <c r="P42" s="20">
        <v>148.66999999999999</v>
      </c>
      <c r="Q42" s="6" t="s">
        <v>30</v>
      </c>
    </row>
    <row r="43" spans="1:17" x14ac:dyDescent="0.25">
      <c r="A43" s="16" t="s">
        <v>115</v>
      </c>
      <c r="B43" s="21" t="s">
        <v>114</v>
      </c>
      <c r="C43" s="18">
        <v>95908</v>
      </c>
      <c r="D43" s="17" t="s">
        <v>49</v>
      </c>
      <c r="E43" s="17" t="s">
        <v>50</v>
      </c>
      <c r="F43" s="17" t="s">
        <v>51</v>
      </c>
      <c r="G43" s="24">
        <v>44468</v>
      </c>
      <c r="H43" s="24">
        <v>44508</v>
      </c>
      <c r="I43" s="24">
        <v>45053</v>
      </c>
      <c r="J43" s="18">
        <v>12</v>
      </c>
      <c r="K43" s="19">
        <v>25</v>
      </c>
      <c r="L43" s="17" t="s">
        <v>52</v>
      </c>
      <c r="M43" s="17" t="s">
        <v>35</v>
      </c>
      <c r="N43" s="20">
        <v>7.77</v>
      </c>
      <c r="O43" s="17" t="s">
        <v>20</v>
      </c>
      <c r="P43" s="20" t="s">
        <v>0</v>
      </c>
      <c r="Q43" s="6" t="s">
        <v>30</v>
      </c>
    </row>
    <row r="44" spans="1:17" x14ac:dyDescent="0.25">
      <c r="A44" s="16" t="s">
        <v>115</v>
      </c>
      <c r="B44" s="21" t="s">
        <v>114</v>
      </c>
      <c r="C44" s="18">
        <v>95908</v>
      </c>
      <c r="D44" s="17" t="s">
        <v>49</v>
      </c>
      <c r="E44" s="17" t="s">
        <v>50</v>
      </c>
      <c r="F44" s="17" t="s">
        <v>51</v>
      </c>
      <c r="G44" s="24">
        <v>44468</v>
      </c>
      <c r="H44" s="24">
        <v>44508</v>
      </c>
      <c r="I44" s="24">
        <v>45053</v>
      </c>
      <c r="J44" s="18">
        <v>12</v>
      </c>
      <c r="K44" s="19"/>
      <c r="L44" s="17" t="s">
        <v>52</v>
      </c>
      <c r="M44" s="17" t="s">
        <v>35</v>
      </c>
      <c r="N44" s="20">
        <v>7.77</v>
      </c>
      <c r="O44" s="17" t="s">
        <v>34</v>
      </c>
      <c r="P44" s="20" t="s">
        <v>0</v>
      </c>
      <c r="Q44" s="6" t="s">
        <v>30</v>
      </c>
    </row>
    <row r="45" spans="1:17" x14ac:dyDescent="0.25">
      <c r="A45" s="16" t="s">
        <v>115</v>
      </c>
      <c r="B45" s="21" t="s">
        <v>114</v>
      </c>
      <c r="C45" s="18">
        <v>95908</v>
      </c>
      <c r="D45" s="17" t="s">
        <v>49</v>
      </c>
      <c r="E45" s="17" t="s">
        <v>50</v>
      </c>
      <c r="F45" s="17" t="s">
        <v>51</v>
      </c>
      <c r="G45" s="24">
        <v>44468</v>
      </c>
      <c r="H45" s="24">
        <v>44508</v>
      </c>
      <c r="I45" s="24">
        <v>45053</v>
      </c>
      <c r="J45" s="18">
        <v>12</v>
      </c>
      <c r="K45" s="19"/>
      <c r="L45" s="17" t="s">
        <v>52</v>
      </c>
      <c r="M45" s="17" t="s">
        <v>35</v>
      </c>
      <c r="N45" s="20">
        <v>7.77</v>
      </c>
      <c r="O45" s="17" t="s">
        <v>25</v>
      </c>
      <c r="P45" s="20" t="s">
        <v>0</v>
      </c>
      <c r="Q45" s="6" t="s">
        <v>30</v>
      </c>
    </row>
    <row r="46" spans="1:17" x14ac:dyDescent="0.25">
      <c r="A46" s="16" t="s">
        <v>115</v>
      </c>
      <c r="B46" s="21" t="s">
        <v>114</v>
      </c>
      <c r="C46" s="18">
        <v>95908</v>
      </c>
      <c r="D46" s="17" t="s">
        <v>49</v>
      </c>
      <c r="E46" s="17" t="s">
        <v>50</v>
      </c>
      <c r="F46" s="17" t="s">
        <v>51</v>
      </c>
      <c r="G46" s="24">
        <v>44468</v>
      </c>
      <c r="H46" s="24">
        <v>44508</v>
      </c>
      <c r="I46" s="24">
        <v>45053</v>
      </c>
      <c r="J46" s="18">
        <v>12</v>
      </c>
      <c r="K46" s="19"/>
      <c r="L46" s="17" t="s">
        <v>52</v>
      </c>
      <c r="M46" s="17" t="s">
        <v>35</v>
      </c>
      <c r="N46" s="20">
        <v>7.77</v>
      </c>
      <c r="O46" s="17" t="s">
        <v>48</v>
      </c>
      <c r="P46" s="20" t="s">
        <v>0</v>
      </c>
      <c r="Q46" s="6" t="s">
        <v>30</v>
      </c>
    </row>
    <row r="47" spans="1:17" x14ac:dyDescent="0.25">
      <c r="A47" s="16" t="s">
        <v>115</v>
      </c>
      <c r="B47" s="21" t="s">
        <v>114</v>
      </c>
      <c r="C47" s="18">
        <v>95908</v>
      </c>
      <c r="D47" s="17" t="s">
        <v>49</v>
      </c>
      <c r="E47" s="17" t="s">
        <v>50</v>
      </c>
      <c r="F47" s="17" t="s">
        <v>51</v>
      </c>
      <c r="G47" s="24">
        <v>44468</v>
      </c>
      <c r="H47" s="24">
        <v>44508</v>
      </c>
      <c r="I47" s="24">
        <v>45053</v>
      </c>
      <c r="J47" s="18">
        <v>12</v>
      </c>
      <c r="K47" s="19"/>
      <c r="L47" s="17" t="s">
        <v>52</v>
      </c>
      <c r="M47" s="17" t="s">
        <v>35</v>
      </c>
      <c r="N47" s="20">
        <v>7.77</v>
      </c>
      <c r="O47" s="17" t="s">
        <v>47</v>
      </c>
      <c r="P47" s="20" t="s">
        <v>0</v>
      </c>
      <c r="Q47" s="6" t="s">
        <v>30</v>
      </c>
    </row>
    <row r="48" spans="1:17" x14ac:dyDescent="0.25">
      <c r="A48" s="16" t="s">
        <v>115</v>
      </c>
      <c r="B48" s="21" t="s">
        <v>114</v>
      </c>
      <c r="C48" s="18">
        <v>95908</v>
      </c>
      <c r="D48" s="17" t="s">
        <v>49</v>
      </c>
      <c r="E48" s="17" t="s">
        <v>50</v>
      </c>
      <c r="F48" s="17" t="s">
        <v>51</v>
      </c>
      <c r="G48" s="24">
        <v>44468</v>
      </c>
      <c r="H48" s="24">
        <v>44508</v>
      </c>
      <c r="I48" s="24">
        <v>45053</v>
      </c>
      <c r="J48" s="18">
        <v>12</v>
      </c>
      <c r="K48" s="19"/>
      <c r="L48" s="17" t="s">
        <v>52</v>
      </c>
      <c r="M48" s="17" t="s">
        <v>35</v>
      </c>
      <c r="N48" s="20">
        <v>7.77</v>
      </c>
      <c r="O48" s="17" t="s">
        <v>24</v>
      </c>
      <c r="P48" s="20" t="s">
        <v>0</v>
      </c>
      <c r="Q48" s="6" t="s">
        <v>30</v>
      </c>
    </row>
    <row r="49" spans="1:17" x14ac:dyDescent="0.25">
      <c r="A49" s="16" t="s">
        <v>115</v>
      </c>
      <c r="B49" s="21" t="s">
        <v>114</v>
      </c>
      <c r="C49" s="18">
        <v>95708</v>
      </c>
      <c r="D49" s="17" t="s">
        <v>16</v>
      </c>
      <c r="E49" s="17" t="s">
        <v>53</v>
      </c>
      <c r="F49" s="17" t="s">
        <v>54</v>
      </c>
      <c r="G49" s="24">
        <v>44470</v>
      </c>
      <c r="H49" s="24">
        <v>44539</v>
      </c>
      <c r="I49" s="24">
        <v>45999</v>
      </c>
      <c r="J49" s="18">
        <v>24</v>
      </c>
      <c r="K49" s="19"/>
      <c r="L49" s="17" t="s">
        <v>55</v>
      </c>
      <c r="M49" s="17" t="s">
        <v>35</v>
      </c>
      <c r="N49" s="20">
        <v>7.07</v>
      </c>
      <c r="O49" s="17" t="s">
        <v>20</v>
      </c>
      <c r="P49" s="20">
        <v>7.5</v>
      </c>
      <c r="Q49" s="6" t="s">
        <v>30</v>
      </c>
    </row>
    <row r="50" spans="1:17" x14ac:dyDescent="0.25">
      <c r="A50" s="16" t="s">
        <v>115</v>
      </c>
      <c r="B50" s="21" t="s">
        <v>114</v>
      </c>
      <c r="C50" s="18">
        <v>95708</v>
      </c>
      <c r="D50" s="17" t="s">
        <v>16</v>
      </c>
      <c r="E50" s="17" t="s">
        <v>53</v>
      </c>
      <c r="F50" s="17" t="s">
        <v>54</v>
      </c>
      <c r="G50" s="24">
        <v>44470</v>
      </c>
      <c r="H50" s="24">
        <v>44539</v>
      </c>
      <c r="I50" s="24">
        <v>45999</v>
      </c>
      <c r="J50" s="18">
        <v>24</v>
      </c>
      <c r="K50" s="19"/>
      <c r="L50" s="17" t="s">
        <v>55</v>
      </c>
      <c r="M50" s="17" t="s">
        <v>35</v>
      </c>
      <c r="N50" s="20">
        <v>7.07</v>
      </c>
      <c r="O50" s="17" t="s">
        <v>24</v>
      </c>
      <c r="P50" s="20">
        <v>8.78322</v>
      </c>
      <c r="Q50" s="6" t="s">
        <v>30</v>
      </c>
    </row>
    <row r="51" spans="1:17" x14ac:dyDescent="0.25">
      <c r="A51" s="16" t="s">
        <v>115</v>
      </c>
      <c r="B51" s="21" t="s">
        <v>114</v>
      </c>
      <c r="C51" s="18">
        <v>95708</v>
      </c>
      <c r="D51" s="17" t="s">
        <v>16</v>
      </c>
      <c r="E51" s="17" t="s">
        <v>53</v>
      </c>
      <c r="F51" s="17" t="s">
        <v>54</v>
      </c>
      <c r="G51" s="24">
        <v>44470</v>
      </c>
      <c r="H51" s="24">
        <v>44539</v>
      </c>
      <c r="I51" s="24">
        <v>45999</v>
      </c>
      <c r="J51" s="18">
        <v>24</v>
      </c>
      <c r="K51" s="19"/>
      <c r="L51" s="17" t="s">
        <v>55</v>
      </c>
      <c r="M51" s="17" t="s">
        <v>35</v>
      </c>
      <c r="N51" s="20">
        <v>7.07</v>
      </c>
      <c r="O51" s="17" t="s">
        <v>36</v>
      </c>
      <c r="P51" s="20">
        <v>9.4</v>
      </c>
      <c r="Q51" s="6" t="s">
        <v>30</v>
      </c>
    </row>
    <row r="52" spans="1:17" x14ac:dyDescent="0.25">
      <c r="A52" s="16" t="s">
        <v>115</v>
      </c>
      <c r="B52" s="21" t="s">
        <v>114</v>
      </c>
      <c r="C52" s="18">
        <v>95708</v>
      </c>
      <c r="D52" s="17" t="s">
        <v>16</v>
      </c>
      <c r="E52" s="17" t="s">
        <v>53</v>
      </c>
      <c r="F52" s="17" t="s">
        <v>54</v>
      </c>
      <c r="G52" s="24">
        <v>44470</v>
      </c>
      <c r="H52" s="24">
        <v>44539</v>
      </c>
      <c r="I52" s="24">
        <v>45999</v>
      </c>
      <c r="J52" s="18">
        <v>24</v>
      </c>
      <c r="K52" s="19"/>
      <c r="L52" s="17" t="s">
        <v>55</v>
      </c>
      <c r="M52" s="17" t="s">
        <v>35</v>
      </c>
      <c r="N52" s="20">
        <v>7.07</v>
      </c>
      <c r="O52" s="17" t="s">
        <v>34</v>
      </c>
      <c r="P52" s="20">
        <v>9.7899999999999991</v>
      </c>
      <c r="Q52" s="6" t="s">
        <v>30</v>
      </c>
    </row>
    <row r="53" spans="1:17" x14ac:dyDescent="0.25">
      <c r="A53" s="16" t="s">
        <v>115</v>
      </c>
      <c r="B53" s="21" t="s">
        <v>114</v>
      </c>
      <c r="C53" s="18">
        <v>95708</v>
      </c>
      <c r="D53" s="17" t="s">
        <v>16</v>
      </c>
      <c r="E53" s="17" t="s">
        <v>53</v>
      </c>
      <c r="F53" s="17" t="s">
        <v>54</v>
      </c>
      <c r="G53" s="24">
        <v>44470</v>
      </c>
      <c r="H53" s="24">
        <v>44539</v>
      </c>
      <c r="I53" s="24">
        <v>45999</v>
      </c>
      <c r="J53" s="18">
        <v>24</v>
      </c>
      <c r="K53" s="19"/>
      <c r="L53" s="17" t="s">
        <v>55</v>
      </c>
      <c r="M53" s="17" t="s">
        <v>35</v>
      </c>
      <c r="N53" s="20">
        <v>7.07</v>
      </c>
      <c r="O53" s="17" t="s">
        <v>25</v>
      </c>
      <c r="P53" s="20">
        <v>20.21</v>
      </c>
      <c r="Q53" s="6" t="s">
        <v>30</v>
      </c>
    </row>
    <row r="54" spans="1:17" x14ac:dyDescent="0.25">
      <c r="A54" s="16" t="s">
        <v>115</v>
      </c>
      <c r="B54" s="21" t="s">
        <v>114</v>
      </c>
      <c r="C54" s="18">
        <v>95708</v>
      </c>
      <c r="D54" s="17" t="s">
        <v>16</v>
      </c>
      <c r="E54" s="17" t="s">
        <v>53</v>
      </c>
      <c r="F54" s="17" t="s">
        <v>54</v>
      </c>
      <c r="G54" s="24">
        <v>44470</v>
      </c>
      <c r="H54" s="24">
        <v>44539</v>
      </c>
      <c r="I54" s="24">
        <v>45999</v>
      </c>
      <c r="J54" s="18">
        <v>24</v>
      </c>
      <c r="K54" s="19">
        <v>1024</v>
      </c>
      <c r="L54" s="17" t="s">
        <v>55</v>
      </c>
      <c r="M54" s="17" t="s">
        <v>35</v>
      </c>
      <c r="N54" s="20">
        <v>7.07</v>
      </c>
      <c r="O54" s="17" t="s">
        <v>37</v>
      </c>
      <c r="P54" s="20">
        <v>22</v>
      </c>
      <c r="Q54" s="6" t="s">
        <v>30</v>
      </c>
    </row>
    <row r="55" spans="1:17" x14ac:dyDescent="0.25">
      <c r="A55" s="16" t="s">
        <v>115</v>
      </c>
      <c r="B55" s="21" t="s">
        <v>114</v>
      </c>
      <c r="C55" s="18">
        <v>95708</v>
      </c>
      <c r="D55" s="17" t="s">
        <v>16</v>
      </c>
      <c r="E55" s="17" t="s">
        <v>53</v>
      </c>
      <c r="F55" s="17" t="s">
        <v>54</v>
      </c>
      <c r="G55" s="24">
        <v>44470</v>
      </c>
      <c r="H55" s="24">
        <v>44539</v>
      </c>
      <c r="I55" s="24">
        <v>45999</v>
      </c>
      <c r="J55" s="18">
        <v>24</v>
      </c>
      <c r="K55" s="19"/>
      <c r="L55" s="17" t="s">
        <v>55</v>
      </c>
      <c r="M55" s="17" t="s">
        <v>35</v>
      </c>
      <c r="N55" s="20">
        <v>7.07</v>
      </c>
      <c r="O55" s="17" t="s">
        <v>47</v>
      </c>
      <c r="P55" s="20">
        <v>25</v>
      </c>
      <c r="Q55" s="6" t="s">
        <v>30</v>
      </c>
    </row>
    <row r="56" spans="1:17" x14ac:dyDescent="0.25">
      <c r="A56" s="16" t="s">
        <v>115</v>
      </c>
      <c r="B56" s="21" t="s">
        <v>114</v>
      </c>
      <c r="C56" s="18">
        <v>95708</v>
      </c>
      <c r="D56" s="17" t="s">
        <v>16</v>
      </c>
      <c r="E56" s="17" t="s">
        <v>53</v>
      </c>
      <c r="F56" s="17" t="s">
        <v>54</v>
      </c>
      <c r="G56" s="24">
        <v>44470</v>
      </c>
      <c r="H56" s="24">
        <v>44539</v>
      </c>
      <c r="I56" s="24">
        <v>45999</v>
      </c>
      <c r="J56" s="18">
        <v>24</v>
      </c>
      <c r="K56" s="19"/>
      <c r="L56" s="17" t="s">
        <v>55</v>
      </c>
      <c r="M56" s="17" t="s">
        <v>35</v>
      </c>
      <c r="N56" s="20">
        <v>7.07</v>
      </c>
      <c r="O56" s="17" t="s">
        <v>26</v>
      </c>
      <c r="P56" s="20">
        <v>26.545000000000002</v>
      </c>
      <c r="Q56" s="6" t="s">
        <v>30</v>
      </c>
    </row>
    <row r="57" spans="1:17" x14ac:dyDescent="0.25">
      <c r="A57" s="16" t="s">
        <v>115</v>
      </c>
      <c r="B57" s="21" t="s">
        <v>114</v>
      </c>
      <c r="C57" s="18">
        <v>95708</v>
      </c>
      <c r="D57" s="17" t="s">
        <v>16</v>
      </c>
      <c r="E57" s="17" t="s">
        <v>53</v>
      </c>
      <c r="F57" s="17" t="s">
        <v>54</v>
      </c>
      <c r="G57" s="24">
        <v>44470</v>
      </c>
      <c r="H57" s="24">
        <v>44539</v>
      </c>
      <c r="I57" s="24">
        <v>45999</v>
      </c>
      <c r="J57" s="18">
        <v>24</v>
      </c>
      <c r="K57" s="19"/>
      <c r="L57" s="17" t="s">
        <v>55</v>
      </c>
      <c r="M57" s="17" t="s">
        <v>35</v>
      </c>
      <c r="N57" s="20">
        <v>7.07</v>
      </c>
      <c r="O57" s="17" t="s">
        <v>48</v>
      </c>
      <c r="P57" s="20">
        <v>48</v>
      </c>
      <c r="Q57" s="6" t="s">
        <v>30</v>
      </c>
    </row>
    <row r="58" spans="1:17" x14ac:dyDescent="0.25">
      <c r="A58" s="16" t="s">
        <v>115</v>
      </c>
      <c r="B58" s="21" t="s">
        <v>114</v>
      </c>
      <c r="C58" s="18">
        <v>95708</v>
      </c>
      <c r="D58" s="17" t="s">
        <v>16</v>
      </c>
      <c r="E58" s="17" t="s">
        <v>53</v>
      </c>
      <c r="F58" s="17" t="s">
        <v>54</v>
      </c>
      <c r="G58" s="24">
        <v>44470</v>
      </c>
      <c r="H58" s="24">
        <v>44539</v>
      </c>
      <c r="I58" s="24">
        <v>45999</v>
      </c>
      <c r="J58" s="18">
        <v>24</v>
      </c>
      <c r="K58" s="19"/>
      <c r="L58" s="17" t="s">
        <v>55</v>
      </c>
      <c r="M58" s="17" t="s">
        <v>35</v>
      </c>
      <c r="N58" s="20">
        <v>7.07</v>
      </c>
      <c r="O58" s="17" t="s">
        <v>39</v>
      </c>
      <c r="P58" s="20">
        <v>148.66999999999999</v>
      </c>
      <c r="Q58" s="6" t="s">
        <v>30</v>
      </c>
    </row>
    <row r="59" spans="1:17" x14ac:dyDescent="0.25">
      <c r="A59" s="16" t="s">
        <v>115</v>
      </c>
      <c r="B59" s="21" t="s">
        <v>114</v>
      </c>
      <c r="C59" s="18">
        <v>96297</v>
      </c>
      <c r="D59" s="17" t="s">
        <v>27</v>
      </c>
      <c r="E59" s="17" t="s">
        <v>40</v>
      </c>
      <c r="F59" s="17" t="s">
        <v>41</v>
      </c>
      <c r="G59" s="24">
        <v>44480</v>
      </c>
      <c r="H59" s="24">
        <v>44480</v>
      </c>
      <c r="I59" s="24">
        <v>44834</v>
      </c>
      <c r="J59" s="18">
        <v>6</v>
      </c>
      <c r="K59" s="19"/>
      <c r="L59" s="17" t="s">
        <v>42</v>
      </c>
      <c r="M59" s="17" t="s">
        <v>34</v>
      </c>
      <c r="N59" s="20">
        <v>7.9</v>
      </c>
      <c r="O59" s="17" t="s">
        <v>37</v>
      </c>
      <c r="P59" s="20">
        <v>4.95</v>
      </c>
      <c r="Q59" s="6" t="s">
        <v>30</v>
      </c>
    </row>
    <row r="60" spans="1:17" x14ac:dyDescent="0.25">
      <c r="A60" s="16" t="s">
        <v>115</v>
      </c>
      <c r="B60" s="21" t="s">
        <v>114</v>
      </c>
      <c r="C60" s="18">
        <v>96297</v>
      </c>
      <c r="D60" s="17" t="s">
        <v>27</v>
      </c>
      <c r="E60" s="17" t="s">
        <v>40</v>
      </c>
      <c r="F60" s="17" t="s">
        <v>41</v>
      </c>
      <c r="G60" s="24">
        <v>44480</v>
      </c>
      <c r="H60" s="24">
        <v>44480</v>
      </c>
      <c r="I60" s="24">
        <v>44834</v>
      </c>
      <c r="J60" s="18">
        <v>6</v>
      </c>
      <c r="K60" s="19"/>
      <c r="L60" s="17" t="s">
        <v>42</v>
      </c>
      <c r="M60" s="17" t="s">
        <v>34</v>
      </c>
      <c r="N60" s="20">
        <v>7.9</v>
      </c>
      <c r="O60" s="17" t="s">
        <v>20</v>
      </c>
      <c r="P60" s="20">
        <v>7.5</v>
      </c>
      <c r="Q60" s="6" t="s">
        <v>30</v>
      </c>
    </row>
    <row r="61" spans="1:17" x14ac:dyDescent="0.25">
      <c r="A61" s="16" t="s">
        <v>115</v>
      </c>
      <c r="B61" s="21" t="s">
        <v>114</v>
      </c>
      <c r="C61" s="18">
        <v>96297</v>
      </c>
      <c r="D61" s="17" t="s">
        <v>27</v>
      </c>
      <c r="E61" s="17" t="s">
        <v>40</v>
      </c>
      <c r="F61" s="17" t="s">
        <v>41</v>
      </c>
      <c r="G61" s="24">
        <v>44480</v>
      </c>
      <c r="H61" s="24">
        <v>44480</v>
      </c>
      <c r="I61" s="24">
        <v>44834</v>
      </c>
      <c r="J61" s="18">
        <v>6</v>
      </c>
      <c r="K61" s="19">
        <v>4520</v>
      </c>
      <c r="L61" s="17" t="s">
        <v>42</v>
      </c>
      <c r="M61" s="17" t="s">
        <v>34</v>
      </c>
      <c r="N61" s="20">
        <v>7.9</v>
      </c>
      <c r="O61" s="17" t="s">
        <v>35</v>
      </c>
      <c r="P61" s="20">
        <v>8</v>
      </c>
      <c r="Q61" s="6" t="s">
        <v>30</v>
      </c>
    </row>
    <row r="62" spans="1:17" x14ac:dyDescent="0.25">
      <c r="A62" s="16" t="s">
        <v>115</v>
      </c>
      <c r="B62" s="21" t="s">
        <v>114</v>
      </c>
      <c r="C62" s="18">
        <v>96297</v>
      </c>
      <c r="D62" s="17" t="s">
        <v>27</v>
      </c>
      <c r="E62" s="17" t="s">
        <v>40</v>
      </c>
      <c r="F62" s="17" t="s">
        <v>41</v>
      </c>
      <c r="G62" s="24">
        <v>44480</v>
      </c>
      <c r="H62" s="24">
        <v>44480</v>
      </c>
      <c r="I62" s="24">
        <v>44834</v>
      </c>
      <c r="J62" s="18">
        <v>6</v>
      </c>
      <c r="K62" s="19"/>
      <c r="L62" s="17" t="s">
        <v>42</v>
      </c>
      <c r="M62" s="17" t="s">
        <v>34</v>
      </c>
      <c r="N62" s="20">
        <v>7.9</v>
      </c>
      <c r="O62" s="17" t="s">
        <v>36</v>
      </c>
      <c r="P62" s="20">
        <v>8.4499999999999993</v>
      </c>
      <c r="Q62" s="6" t="s">
        <v>30</v>
      </c>
    </row>
    <row r="63" spans="1:17" x14ac:dyDescent="0.25">
      <c r="A63" s="16" t="s">
        <v>115</v>
      </c>
      <c r="B63" s="21" t="s">
        <v>114</v>
      </c>
      <c r="C63" s="18">
        <v>96297</v>
      </c>
      <c r="D63" s="17" t="s">
        <v>27</v>
      </c>
      <c r="E63" s="17" t="s">
        <v>40</v>
      </c>
      <c r="F63" s="17" t="s">
        <v>41</v>
      </c>
      <c r="G63" s="24">
        <v>44480</v>
      </c>
      <c r="H63" s="24">
        <v>44480</v>
      </c>
      <c r="I63" s="24">
        <v>44834</v>
      </c>
      <c r="J63" s="18">
        <v>6</v>
      </c>
      <c r="K63" s="19"/>
      <c r="L63" s="17" t="s">
        <v>42</v>
      </c>
      <c r="M63" s="17" t="s">
        <v>34</v>
      </c>
      <c r="N63" s="20">
        <v>7.9</v>
      </c>
      <c r="O63" s="17" t="s">
        <v>24</v>
      </c>
      <c r="P63" s="20">
        <v>8.77</v>
      </c>
      <c r="Q63" s="6" t="s">
        <v>30</v>
      </c>
    </row>
    <row r="64" spans="1:17" x14ac:dyDescent="0.25">
      <c r="A64" s="16" t="s">
        <v>115</v>
      </c>
      <c r="B64" s="21" t="s">
        <v>114</v>
      </c>
      <c r="C64" s="18">
        <v>96297</v>
      </c>
      <c r="D64" s="17" t="s">
        <v>27</v>
      </c>
      <c r="E64" s="17" t="s">
        <v>40</v>
      </c>
      <c r="F64" s="17" t="s">
        <v>41</v>
      </c>
      <c r="G64" s="24">
        <v>44480</v>
      </c>
      <c r="H64" s="24">
        <v>44480</v>
      </c>
      <c r="I64" s="24">
        <v>44834</v>
      </c>
      <c r="J64" s="18">
        <v>6</v>
      </c>
      <c r="K64" s="19"/>
      <c r="L64" s="17" t="s">
        <v>42</v>
      </c>
      <c r="M64" s="17" t="s">
        <v>34</v>
      </c>
      <c r="N64" s="20">
        <v>7.9</v>
      </c>
      <c r="O64" s="17" t="s">
        <v>25</v>
      </c>
      <c r="P64" s="20">
        <v>20.21</v>
      </c>
      <c r="Q64" s="6" t="s">
        <v>30</v>
      </c>
    </row>
    <row r="65" spans="1:17" x14ac:dyDescent="0.25">
      <c r="A65" s="16" t="s">
        <v>115</v>
      </c>
      <c r="B65" s="21" t="s">
        <v>114</v>
      </c>
      <c r="C65" s="18">
        <v>96297</v>
      </c>
      <c r="D65" s="17" t="s">
        <v>27</v>
      </c>
      <c r="E65" s="17" t="s">
        <v>40</v>
      </c>
      <c r="F65" s="17" t="s">
        <v>41</v>
      </c>
      <c r="G65" s="24">
        <v>44480</v>
      </c>
      <c r="H65" s="24">
        <v>44480</v>
      </c>
      <c r="I65" s="24">
        <v>44834</v>
      </c>
      <c r="J65" s="18">
        <v>6</v>
      </c>
      <c r="K65" s="19"/>
      <c r="L65" s="17" t="s">
        <v>42</v>
      </c>
      <c r="M65" s="17" t="s">
        <v>34</v>
      </c>
      <c r="N65" s="20">
        <v>7.9</v>
      </c>
      <c r="O65" s="17" t="s">
        <v>26</v>
      </c>
      <c r="P65" s="20">
        <v>26.548079999999999</v>
      </c>
      <c r="Q65" s="6" t="s">
        <v>30</v>
      </c>
    </row>
    <row r="66" spans="1:17" x14ac:dyDescent="0.25">
      <c r="A66" s="16" t="s">
        <v>115</v>
      </c>
      <c r="B66" s="21" t="s">
        <v>114</v>
      </c>
      <c r="C66" s="18">
        <v>96297</v>
      </c>
      <c r="D66" s="17" t="s">
        <v>27</v>
      </c>
      <c r="E66" s="17" t="s">
        <v>40</v>
      </c>
      <c r="F66" s="17" t="s">
        <v>41</v>
      </c>
      <c r="G66" s="24">
        <v>44480</v>
      </c>
      <c r="H66" s="24">
        <v>44480</v>
      </c>
      <c r="I66" s="24">
        <v>44834</v>
      </c>
      <c r="J66" s="18">
        <v>6</v>
      </c>
      <c r="K66" s="19"/>
      <c r="L66" s="17" t="s">
        <v>42</v>
      </c>
      <c r="M66" s="17" t="s">
        <v>34</v>
      </c>
      <c r="N66" s="20">
        <v>7.9</v>
      </c>
      <c r="O66" s="17" t="s">
        <v>39</v>
      </c>
      <c r="P66" s="20">
        <v>148.66999999999999</v>
      </c>
      <c r="Q66" s="6" t="s">
        <v>30</v>
      </c>
    </row>
    <row r="67" spans="1:17" x14ac:dyDescent="0.25">
      <c r="A67" s="11" t="s">
        <v>115</v>
      </c>
      <c r="B67" s="22" t="s">
        <v>114</v>
      </c>
      <c r="C67" s="13">
        <v>95133</v>
      </c>
      <c r="D67" s="12" t="s">
        <v>16</v>
      </c>
      <c r="E67" s="12" t="s">
        <v>17</v>
      </c>
      <c r="F67" s="12" t="s">
        <v>18</v>
      </c>
      <c r="G67" s="23">
        <v>44481</v>
      </c>
      <c r="H67" s="23">
        <v>44525</v>
      </c>
      <c r="I67" s="23">
        <v>45620</v>
      </c>
      <c r="J67" s="13">
        <v>36</v>
      </c>
      <c r="K67" s="14">
        <v>8333</v>
      </c>
      <c r="L67" s="12" t="s">
        <v>19</v>
      </c>
      <c r="M67" s="12" t="s">
        <v>20</v>
      </c>
      <c r="N67" s="15">
        <v>5.0309999999999997</v>
      </c>
      <c r="O67" s="12" t="s">
        <v>0</v>
      </c>
      <c r="P67" s="15" t="s">
        <v>0</v>
      </c>
      <c r="Q67" s="6" t="s">
        <v>65</v>
      </c>
    </row>
    <row r="68" spans="1:17" x14ac:dyDescent="0.25">
      <c r="A68" s="16" t="s">
        <v>115</v>
      </c>
      <c r="B68" s="21" t="s">
        <v>114</v>
      </c>
      <c r="C68" s="18">
        <v>95194</v>
      </c>
      <c r="D68" s="17" t="s">
        <v>43</v>
      </c>
      <c r="E68" s="17" t="s">
        <v>44</v>
      </c>
      <c r="F68" s="17" t="s">
        <v>45</v>
      </c>
      <c r="G68" s="24">
        <v>44487</v>
      </c>
      <c r="H68" s="24">
        <v>44487</v>
      </c>
      <c r="I68" s="24">
        <v>45230</v>
      </c>
      <c r="J68" s="18">
        <v>24</v>
      </c>
      <c r="K68" s="19"/>
      <c r="L68" s="17" t="s">
        <v>46</v>
      </c>
      <c r="M68" s="17" t="s">
        <v>35</v>
      </c>
      <c r="N68" s="20">
        <v>7.07</v>
      </c>
      <c r="O68" s="17" t="s">
        <v>20</v>
      </c>
      <c r="P68" s="20">
        <v>8</v>
      </c>
      <c r="Q68" s="6" t="s">
        <v>30</v>
      </c>
    </row>
    <row r="69" spans="1:17" x14ac:dyDescent="0.25">
      <c r="A69" s="16" t="s">
        <v>115</v>
      </c>
      <c r="B69" s="21" t="s">
        <v>114</v>
      </c>
      <c r="C69" s="18">
        <v>95194</v>
      </c>
      <c r="D69" s="17" t="s">
        <v>43</v>
      </c>
      <c r="E69" s="17" t="s">
        <v>44</v>
      </c>
      <c r="F69" s="17" t="s">
        <v>45</v>
      </c>
      <c r="G69" s="24">
        <v>44487</v>
      </c>
      <c r="H69" s="24">
        <v>44487</v>
      </c>
      <c r="I69" s="24">
        <v>45230</v>
      </c>
      <c r="J69" s="18">
        <v>24</v>
      </c>
      <c r="K69" s="19"/>
      <c r="L69" s="17" t="s">
        <v>46</v>
      </c>
      <c r="M69" s="17" t="s">
        <v>35</v>
      </c>
      <c r="N69" s="20">
        <v>7.07</v>
      </c>
      <c r="O69" s="17" t="s">
        <v>24</v>
      </c>
      <c r="P69" s="20">
        <v>8.78322</v>
      </c>
      <c r="Q69" s="6" t="s">
        <v>30</v>
      </c>
    </row>
    <row r="70" spans="1:17" x14ac:dyDescent="0.25">
      <c r="A70" s="16" t="s">
        <v>115</v>
      </c>
      <c r="B70" s="21" t="s">
        <v>114</v>
      </c>
      <c r="C70" s="18">
        <v>95194</v>
      </c>
      <c r="D70" s="17" t="s">
        <v>43</v>
      </c>
      <c r="E70" s="17" t="s">
        <v>44</v>
      </c>
      <c r="F70" s="17" t="s">
        <v>45</v>
      </c>
      <c r="G70" s="24">
        <v>44487</v>
      </c>
      <c r="H70" s="24">
        <v>44487</v>
      </c>
      <c r="I70" s="24">
        <v>45230</v>
      </c>
      <c r="J70" s="18">
        <v>24</v>
      </c>
      <c r="K70" s="19">
        <v>2112</v>
      </c>
      <c r="L70" s="17" t="s">
        <v>46</v>
      </c>
      <c r="M70" s="17" t="s">
        <v>35</v>
      </c>
      <c r="N70" s="20">
        <v>7.07</v>
      </c>
      <c r="O70" s="17" t="s">
        <v>36</v>
      </c>
      <c r="P70" s="20">
        <v>9.4</v>
      </c>
      <c r="Q70" s="6" t="s">
        <v>30</v>
      </c>
    </row>
    <row r="71" spans="1:17" x14ac:dyDescent="0.25">
      <c r="A71" s="16" t="s">
        <v>115</v>
      </c>
      <c r="B71" s="21" t="s">
        <v>114</v>
      </c>
      <c r="C71" s="18">
        <v>95194</v>
      </c>
      <c r="D71" s="17" t="s">
        <v>43</v>
      </c>
      <c r="E71" s="17" t="s">
        <v>44</v>
      </c>
      <c r="F71" s="17" t="s">
        <v>45</v>
      </c>
      <c r="G71" s="24">
        <v>44487</v>
      </c>
      <c r="H71" s="24">
        <v>44487</v>
      </c>
      <c r="I71" s="24">
        <v>45230</v>
      </c>
      <c r="J71" s="18">
        <v>24</v>
      </c>
      <c r="K71" s="19"/>
      <c r="L71" s="17" t="s">
        <v>46</v>
      </c>
      <c r="M71" s="17" t="s">
        <v>35</v>
      </c>
      <c r="N71" s="20">
        <v>7.07</v>
      </c>
      <c r="O71" s="17" t="s">
        <v>47</v>
      </c>
      <c r="P71" s="20">
        <v>13.88</v>
      </c>
      <c r="Q71" s="6" t="s">
        <v>30</v>
      </c>
    </row>
    <row r="72" spans="1:17" x14ac:dyDescent="0.25">
      <c r="A72" s="16" t="s">
        <v>115</v>
      </c>
      <c r="B72" s="21" t="s">
        <v>114</v>
      </c>
      <c r="C72" s="18">
        <v>95194</v>
      </c>
      <c r="D72" s="17" t="s">
        <v>43</v>
      </c>
      <c r="E72" s="17" t="s">
        <v>44</v>
      </c>
      <c r="F72" s="17" t="s">
        <v>45</v>
      </c>
      <c r="G72" s="24">
        <v>44487</v>
      </c>
      <c r="H72" s="24">
        <v>44487</v>
      </c>
      <c r="I72" s="24">
        <v>45230</v>
      </c>
      <c r="J72" s="18">
        <v>24</v>
      </c>
      <c r="K72" s="19"/>
      <c r="L72" s="17" t="s">
        <v>46</v>
      </c>
      <c r="M72" s="17" t="s">
        <v>35</v>
      </c>
      <c r="N72" s="20">
        <v>7.07</v>
      </c>
      <c r="O72" s="17" t="s">
        <v>48</v>
      </c>
      <c r="P72" s="20">
        <v>19</v>
      </c>
      <c r="Q72" s="6" t="s">
        <v>30</v>
      </c>
    </row>
    <row r="73" spans="1:17" x14ac:dyDescent="0.25">
      <c r="A73" s="16" t="s">
        <v>115</v>
      </c>
      <c r="B73" s="21" t="s">
        <v>114</v>
      </c>
      <c r="C73" s="18">
        <v>95194</v>
      </c>
      <c r="D73" s="17" t="s">
        <v>43</v>
      </c>
      <c r="E73" s="17" t="s">
        <v>44</v>
      </c>
      <c r="F73" s="17" t="s">
        <v>45</v>
      </c>
      <c r="G73" s="24">
        <v>44487</v>
      </c>
      <c r="H73" s="24">
        <v>44487</v>
      </c>
      <c r="I73" s="24">
        <v>45230</v>
      </c>
      <c r="J73" s="18">
        <v>24</v>
      </c>
      <c r="K73" s="19"/>
      <c r="L73" s="17" t="s">
        <v>46</v>
      </c>
      <c r="M73" s="17" t="s">
        <v>35</v>
      </c>
      <c r="N73" s="20">
        <v>7.07</v>
      </c>
      <c r="O73" s="17" t="s">
        <v>25</v>
      </c>
      <c r="P73" s="20">
        <v>20.21</v>
      </c>
      <c r="Q73" s="6" t="s">
        <v>30</v>
      </c>
    </row>
    <row r="74" spans="1:17" x14ac:dyDescent="0.25">
      <c r="A74" s="16" t="s">
        <v>115</v>
      </c>
      <c r="B74" s="21" t="s">
        <v>114</v>
      </c>
      <c r="C74" s="18">
        <v>95194</v>
      </c>
      <c r="D74" s="17" t="s">
        <v>43</v>
      </c>
      <c r="E74" s="17" t="s">
        <v>44</v>
      </c>
      <c r="F74" s="17" t="s">
        <v>45</v>
      </c>
      <c r="G74" s="24">
        <v>44487</v>
      </c>
      <c r="H74" s="24">
        <v>44487</v>
      </c>
      <c r="I74" s="24">
        <v>45230</v>
      </c>
      <c r="J74" s="18">
        <v>24</v>
      </c>
      <c r="K74" s="19"/>
      <c r="L74" s="17" t="s">
        <v>46</v>
      </c>
      <c r="M74" s="17" t="s">
        <v>35</v>
      </c>
      <c r="N74" s="20">
        <v>7.07</v>
      </c>
      <c r="O74" s="17" t="s">
        <v>37</v>
      </c>
      <c r="P74" s="20">
        <v>22</v>
      </c>
      <c r="Q74" s="6" t="s">
        <v>30</v>
      </c>
    </row>
    <row r="75" spans="1:17" x14ac:dyDescent="0.25">
      <c r="A75" s="16" t="s">
        <v>115</v>
      </c>
      <c r="B75" s="21" t="s">
        <v>114</v>
      </c>
      <c r="C75" s="18">
        <v>95194</v>
      </c>
      <c r="D75" s="17" t="s">
        <v>43</v>
      </c>
      <c r="E75" s="17" t="s">
        <v>44</v>
      </c>
      <c r="F75" s="17" t="s">
        <v>45</v>
      </c>
      <c r="G75" s="24">
        <v>44487</v>
      </c>
      <c r="H75" s="24">
        <v>44487</v>
      </c>
      <c r="I75" s="24">
        <v>45230</v>
      </c>
      <c r="J75" s="18">
        <v>24</v>
      </c>
      <c r="K75" s="19"/>
      <c r="L75" s="17" t="s">
        <v>46</v>
      </c>
      <c r="M75" s="17" t="s">
        <v>35</v>
      </c>
      <c r="N75" s="20">
        <v>7.07</v>
      </c>
      <c r="O75" s="17" t="s">
        <v>26</v>
      </c>
      <c r="P75" s="20">
        <v>26.542400000000001</v>
      </c>
      <c r="Q75" s="6" t="s">
        <v>30</v>
      </c>
    </row>
    <row r="76" spans="1:17" x14ac:dyDescent="0.25">
      <c r="A76" s="16" t="s">
        <v>115</v>
      </c>
      <c r="B76" s="21" t="s">
        <v>114</v>
      </c>
      <c r="C76" s="18">
        <v>95194</v>
      </c>
      <c r="D76" s="17" t="s">
        <v>43</v>
      </c>
      <c r="E76" s="17" t="s">
        <v>44</v>
      </c>
      <c r="F76" s="17" t="s">
        <v>45</v>
      </c>
      <c r="G76" s="24">
        <v>44487</v>
      </c>
      <c r="H76" s="24">
        <v>44487</v>
      </c>
      <c r="I76" s="24">
        <v>45230</v>
      </c>
      <c r="J76" s="18">
        <v>24</v>
      </c>
      <c r="K76" s="19"/>
      <c r="L76" s="17" t="s">
        <v>46</v>
      </c>
      <c r="M76" s="17" t="s">
        <v>35</v>
      </c>
      <c r="N76" s="20">
        <v>7.07</v>
      </c>
      <c r="O76" s="17" t="s">
        <v>39</v>
      </c>
      <c r="P76" s="20">
        <v>148.66999999999999</v>
      </c>
      <c r="Q76" s="6" t="s">
        <v>30</v>
      </c>
    </row>
    <row r="77" spans="1:17" x14ac:dyDescent="0.25">
      <c r="A77" s="16" t="s">
        <v>115</v>
      </c>
      <c r="B77" s="21" t="s">
        <v>114</v>
      </c>
      <c r="C77" s="18">
        <v>97676</v>
      </c>
      <c r="D77" s="17" t="s">
        <v>49</v>
      </c>
      <c r="E77" s="17" t="s">
        <v>56</v>
      </c>
      <c r="F77" s="17" t="s">
        <v>54</v>
      </c>
      <c r="G77" s="24">
        <v>44537</v>
      </c>
      <c r="H77" s="24">
        <v>44553</v>
      </c>
      <c r="I77" s="24">
        <v>45099</v>
      </c>
      <c r="J77" s="18">
        <v>12</v>
      </c>
      <c r="K77" s="19">
        <v>200</v>
      </c>
      <c r="L77" s="17" t="s">
        <v>57</v>
      </c>
      <c r="M77" s="17" t="s">
        <v>48</v>
      </c>
      <c r="N77" s="20">
        <v>12</v>
      </c>
      <c r="O77" s="17" t="s">
        <v>35</v>
      </c>
      <c r="P77" s="20" t="s">
        <v>0</v>
      </c>
      <c r="Q77" s="6" t="s">
        <v>30</v>
      </c>
    </row>
    <row r="78" spans="1:17" x14ac:dyDescent="0.25">
      <c r="A78" s="16" t="s">
        <v>115</v>
      </c>
      <c r="B78" s="21" t="s">
        <v>114</v>
      </c>
      <c r="C78" s="18">
        <v>97676</v>
      </c>
      <c r="D78" s="17" t="s">
        <v>49</v>
      </c>
      <c r="E78" s="17" t="s">
        <v>56</v>
      </c>
      <c r="F78" s="17" t="s">
        <v>54</v>
      </c>
      <c r="G78" s="24">
        <v>44537</v>
      </c>
      <c r="H78" s="24">
        <v>44553</v>
      </c>
      <c r="I78" s="24">
        <v>45099</v>
      </c>
      <c r="J78" s="18">
        <v>12</v>
      </c>
      <c r="K78" s="19"/>
      <c r="L78" s="17" t="s">
        <v>57</v>
      </c>
      <c r="M78" s="17" t="s">
        <v>48</v>
      </c>
      <c r="N78" s="20">
        <v>12</v>
      </c>
      <c r="O78" s="17" t="s">
        <v>25</v>
      </c>
      <c r="P78" s="20" t="s">
        <v>0</v>
      </c>
      <c r="Q78" s="6" t="s">
        <v>30</v>
      </c>
    </row>
    <row r="79" spans="1:17" x14ac:dyDescent="0.25">
      <c r="A79" s="16" t="s">
        <v>115</v>
      </c>
      <c r="B79" s="21" t="s">
        <v>114</v>
      </c>
      <c r="C79" s="18">
        <v>97676</v>
      </c>
      <c r="D79" s="17" t="s">
        <v>49</v>
      </c>
      <c r="E79" s="17" t="s">
        <v>56</v>
      </c>
      <c r="F79" s="17" t="s">
        <v>54</v>
      </c>
      <c r="G79" s="24">
        <v>44537</v>
      </c>
      <c r="H79" s="24">
        <v>44553</v>
      </c>
      <c r="I79" s="24">
        <v>45099</v>
      </c>
      <c r="J79" s="18">
        <v>12</v>
      </c>
      <c r="K79" s="19"/>
      <c r="L79" s="17" t="s">
        <v>57</v>
      </c>
      <c r="M79" s="17" t="s">
        <v>48</v>
      </c>
      <c r="N79" s="20">
        <v>12</v>
      </c>
      <c r="O79" s="17" t="s">
        <v>26</v>
      </c>
      <c r="P79" s="20" t="s">
        <v>0</v>
      </c>
      <c r="Q79" s="6" t="s">
        <v>30</v>
      </c>
    </row>
    <row r="80" spans="1:17" x14ac:dyDescent="0.25">
      <c r="A80" s="16" t="s">
        <v>115</v>
      </c>
      <c r="B80" s="21" t="s">
        <v>114</v>
      </c>
      <c r="C80" s="18">
        <v>97676</v>
      </c>
      <c r="D80" s="17" t="s">
        <v>49</v>
      </c>
      <c r="E80" s="17" t="s">
        <v>56</v>
      </c>
      <c r="F80" s="17" t="s">
        <v>54</v>
      </c>
      <c r="G80" s="24">
        <v>44537</v>
      </c>
      <c r="H80" s="24">
        <v>44553</v>
      </c>
      <c r="I80" s="24">
        <v>45099</v>
      </c>
      <c r="J80" s="18">
        <v>12</v>
      </c>
      <c r="K80" s="19"/>
      <c r="L80" s="17" t="s">
        <v>57</v>
      </c>
      <c r="M80" s="17" t="s">
        <v>48</v>
      </c>
      <c r="N80" s="20">
        <v>12</v>
      </c>
      <c r="O80" s="17" t="s">
        <v>47</v>
      </c>
      <c r="P80" s="20" t="s">
        <v>0</v>
      </c>
      <c r="Q80" s="6" t="s">
        <v>30</v>
      </c>
    </row>
    <row r="81" spans="1:18" x14ac:dyDescent="0.25">
      <c r="A81" s="16" t="s">
        <v>115</v>
      </c>
      <c r="B81" s="21" t="s">
        <v>114</v>
      </c>
      <c r="C81" s="18">
        <v>97676</v>
      </c>
      <c r="D81" s="17" t="s">
        <v>49</v>
      </c>
      <c r="E81" s="17" t="s">
        <v>56</v>
      </c>
      <c r="F81" s="17" t="s">
        <v>54</v>
      </c>
      <c r="G81" s="24">
        <v>44537</v>
      </c>
      <c r="H81" s="24">
        <v>44553</v>
      </c>
      <c r="I81" s="24">
        <v>45099</v>
      </c>
      <c r="J81" s="18">
        <v>12</v>
      </c>
      <c r="K81" s="19"/>
      <c r="L81" s="17" t="s">
        <v>57</v>
      </c>
      <c r="M81" s="17" t="s">
        <v>48</v>
      </c>
      <c r="N81" s="20">
        <v>12</v>
      </c>
      <c r="O81" s="17" t="s">
        <v>38</v>
      </c>
      <c r="P81" s="20" t="s">
        <v>0</v>
      </c>
      <c r="Q81" s="6" t="s">
        <v>30</v>
      </c>
    </row>
    <row r="82" spans="1:18" x14ac:dyDescent="0.25">
      <c r="A82" s="16" t="s">
        <v>115</v>
      </c>
      <c r="B82" s="21" t="s">
        <v>114</v>
      </c>
      <c r="C82" s="18">
        <v>97676</v>
      </c>
      <c r="D82" s="17" t="s">
        <v>49</v>
      </c>
      <c r="E82" s="17" t="s">
        <v>56</v>
      </c>
      <c r="F82" s="17" t="s">
        <v>54</v>
      </c>
      <c r="G82" s="24">
        <v>44537</v>
      </c>
      <c r="H82" s="24">
        <v>44553</v>
      </c>
      <c r="I82" s="24">
        <v>45099</v>
      </c>
      <c r="J82" s="18">
        <v>12</v>
      </c>
      <c r="K82" s="19"/>
      <c r="L82" s="17" t="s">
        <v>57</v>
      </c>
      <c r="M82" s="17" t="s">
        <v>48</v>
      </c>
      <c r="N82" s="20">
        <v>12</v>
      </c>
      <c r="O82" s="17" t="s">
        <v>24</v>
      </c>
      <c r="P82" s="20" t="s">
        <v>0</v>
      </c>
      <c r="Q82" s="6" t="s">
        <v>30</v>
      </c>
    </row>
    <row r="83" spans="1:18" x14ac:dyDescent="0.25">
      <c r="A83" s="11" t="s">
        <v>115</v>
      </c>
      <c r="B83" s="22" t="s">
        <v>114</v>
      </c>
      <c r="C83" s="13">
        <v>98605</v>
      </c>
      <c r="D83" s="12" t="s">
        <v>27</v>
      </c>
      <c r="E83" s="12" t="s">
        <v>28</v>
      </c>
      <c r="F83" s="12" t="s">
        <v>29</v>
      </c>
      <c r="G83" s="23">
        <v>44587</v>
      </c>
      <c r="H83" s="23">
        <v>44587</v>
      </c>
      <c r="I83" s="23">
        <v>45688</v>
      </c>
      <c r="J83" s="13">
        <v>36</v>
      </c>
      <c r="K83" s="14">
        <v>9109</v>
      </c>
      <c r="L83" s="12" t="s">
        <v>19</v>
      </c>
      <c r="M83" s="12" t="s">
        <v>20</v>
      </c>
      <c r="N83" s="15">
        <v>4.5730000000000004</v>
      </c>
      <c r="O83" s="12" t="s">
        <v>0</v>
      </c>
      <c r="P83" s="15" t="s">
        <v>0</v>
      </c>
      <c r="Q83" s="6" t="s">
        <v>65</v>
      </c>
    </row>
    <row r="88" spans="1:18" x14ac:dyDescent="0.25">
      <c r="A88" t="s">
        <v>119</v>
      </c>
    </row>
    <row r="90" spans="1:18" x14ac:dyDescent="0.25">
      <c r="B90" s="26"/>
      <c r="C90" s="27"/>
      <c r="D90" s="26"/>
      <c r="E90" s="26"/>
      <c r="F90" s="26"/>
      <c r="G90" s="28"/>
      <c r="H90" s="28"/>
      <c r="I90" s="28"/>
      <c r="J90" s="27"/>
      <c r="K90" s="29"/>
      <c r="L90" s="26"/>
      <c r="M90" s="26"/>
      <c r="N90" s="30"/>
      <c r="O90" s="26"/>
      <c r="P90" s="30"/>
    </row>
    <row r="91" spans="1:18" ht="30" x14ac:dyDescent="0.25">
      <c r="A91" s="36" t="s">
        <v>97</v>
      </c>
      <c r="B91" s="37" t="s">
        <v>98</v>
      </c>
      <c r="C91" s="36" t="s">
        <v>1</v>
      </c>
      <c r="D91" s="38" t="s">
        <v>99</v>
      </c>
      <c r="E91" s="36" t="s">
        <v>100</v>
      </c>
      <c r="F91" s="36" t="s">
        <v>101</v>
      </c>
      <c r="G91" s="38" t="s">
        <v>102</v>
      </c>
      <c r="H91" s="38" t="s">
        <v>103</v>
      </c>
      <c r="I91" s="38" t="s">
        <v>104</v>
      </c>
      <c r="J91" s="36" t="s">
        <v>105</v>
      </c>
      <c r="K91" s="36" t="s">
        <v>106</v>
      </c>
      <c r="L91" s="36" t="s">
        <v>107</v>
      </c>
      <c r="M91" s="36" t="s">
        <v>108</v>
      </c>
      <c r="N91" s="36" t="s">
        <v>109</v>
      </c>
      <c r="O91" s="36" t="s">
        <v>110</v>
      </c>
      <c r="P91" s="36" t="s">
        <v>111</v>
      </c>
      <c r="Q91" s="36" t="s">
        <v>117</v>
      </c>
      <c r="R91" s="36" t="s">
        <v>112</v>
      </c>
    </row>
    <row r="92" spans="1:18" x14ac:dyDescent="0.25">
      <c r="A92" s="39" t="s">
        <v>115</v>
      </c>
      <c r="B92" s="40" t="s">
        <v>114</v>
      </c>
      <c r="C92" s="41">
        <v>60914</v>
      </c>
      <c r="D92" s="39" t="s">
        <v>16</v>
      </c>
      <c r="E92" s="39" t="s">
        <v>66</v>
      </c>
      <c r="F92" s="39" t="s">
        <v>67</v>
      </c>
      <c r="G92" s="42">
        <v>42695</v>
      </c>
      <c r="H92" s="42">
        <v>42891</v>
      </c>
      <c r="I92" s="42">
        <v>44650</v>
      </c>
      <c r="J92" s="41">
        <v>48</v>
      </c>
      <c r="K92" s="43">
        <v>4071</v>
      </c>
      <c r="L92" s="39" t="s">
        <v>68</v>
      </c>
      <c r="M92" s="39" t="s">
        <v>39</v>
      </c>
      <c r="N92" s="44">
        <v>216.89</v>
      </c>
      <c r="O92" s="39" t="s">
        <v>0</v>
      </c>
      <c r="P92" s="44" t="s">
        <v>0</v>
      </c>
      <c r="Q92" s="45" t="s">
        <v>65</v>
      </c>
      <c r="R92" s="46"/>
    </row>
    <row r="93" spans="1:18" x14ac:dyDescent="0.25">
      <c r="A93" s="39" t="s">
        <v>115</v>
      </c>
      <c r="B93" s="40" t="s">
        <v>114</v>
      </c>
      <c r="C93" s="41">
        <v>67051</v>
      </c>
      <c r="D93" s="39" t="s">
        <v>16</v>
      </c>
      <c r="E93" s="39" t="s">
        <v>71</v>
      </c>
      <c r="F93" s="39" t="s">
        <v>72</v>
      </c>
      <c r="G93" s="42">
        <v>43054</v>
      </c>
      <c r="H93" s="42">
        <v>43221</v>
      </c>
      <c r="I93" s="42">
        <v>44681</v>
      </c>
      <c r="J93" s="41">
        <v>24</v>
      </c>
      <c r="K93" s="43">
        <v>11579</v>
      </c>
      <c r="L93" s="39" t="s">
        <v>68</v>
      </c>
      <c r="M93" s="39" t="s">
        <v>39</v>
      </c>
      <c r="N93" s="44">
        <v>206.05</v>
      </c>
      <c r="O93" s="39" t="s">
        <v>0</v>
      </c>
      <c r="P93" s="44" t="s">
        <v>0</v>
      </c>
      <c r="Q93" s="45" t="s">
        <v>65</v>
      </c>
      <c r="R93" s="46"/>
    </row>
    <row r="94" spans="1:18" x14ac:dyDescent="0.25">
      <c r="A94" s="39" t="s">
        <v>115</v>
      </c>
      <c r="B94" s="40" t="s">
        <v>114</v>
      </c>
      <c r="C94" s="41">
        <v>67404</v>
      </c>
      <c r="D94" s="39" t="s">
        <v>16</v>
      </c>
      <c r="E94" s="39" t="s">
        <v>69</v>
      </c>
      <c r="F94" s="39" t="s">
        <v>70</v>
      </c>
      <c r="G94" s="42">
        <v>43082</v>
      </c>
      <c r="H94" s="42">
        <v>43200</v>
      </c>
      <c r="I94" s="42">
        <v>44661</v>
      </c>
      <c r="J94" s="41">
        <v>48</v>
      </c>
      <c r="K94" s="43">
        <v>2220</v>
      </c>
      <c r="L94" s="39" t="s">
        <v>68</v>
      </c>
      <c r="M94" s="39" t="s">
        <v>39</v>
      </c>
      <c r="N94" s="44">
        <v>206.05</v>
      </c>
      <c r="O94" s="39" t="s">
        <v>0</v>
      </c>
      <c r="P94" s="44" t="s">
        <v>0</v>
      </c>
      <c r="Q94" s="45" t="s">
        <v>65</v>
      </c>
      <c r="R94" s="46"/>
    </row>
    <row r="95" spans="1:18" x14ac:dyDescent="0.25">
      <c r="A95" s="39" t="s">
        <v>115</v>
      </c>
      <c r="B95" s="40" t="s">
        <v>114</v>
      </c>
      <c r="C95" s="41">
        <v>74397</v>
      </c>
      <c r="D95" s="39" t="s">
        <v>16</v>
      </c>
      <c r="E95" s="39" t="s">
        <v>75</v>
      </c>
      <c r="F95" s="39" t="s">
        <v>76</v>
      </c>
      <c r="G95" s="42">
        <v>43537</v>
      </c>
      <c r="H95" s="42">
        <v>43648</v>
      </c>
      <c r="I95" s="42">
        <v>44927</v>
      </c>
      <c r="J95" s="41">
        <v>36</v>
      </c>
      <c r="K95" s="43">
        <v>6627</v>
      </c>
      <c r="L95" s="39" t="s">
        <v>68</v>
      </c>
      <c r="M95" s="39" t="s">
        <v>39</v>
      </c>
      <c r="N95" s="44">
        <v>206.05</v>
      </c>
      <c r="O95" s="39" t="s">
        <v>0</v>
      </c>
      <c r="P95" s="44" t="s">
        <v>0</v>
      </c>
      <c r="Q95" s="45" t="s">
        <v>65</v>
      </c>
      <c r="R95" s="46"/>
    </row>
    <row r="96" spans="1:18" x14ac:dyDescent="0.25">
      <c r="A96" s="39" t="s">
        <v>115</v>
      </c>
      <c r="B96" s="40" t="s">
        <v>114</v>
      </c>
      <c r="C96" s="41">
        <v>76024</v>
      </c>
      <c r="D96" s="39" t="s">
        <v>49</v>
      </c>
      <c r="E96" s="39" t="s">
        <v>73</v>
      </c>
      <c r="F96" s="39" t="s">
        <v>74</v>
      </c>
      <c r="G96" s="42">
        <v>43581</v>
      </c>
      <c r="H96" s="42">
        <v>43647</v>
      </c>
      <c r="I96" s="42">
        <v>45107</v>
      </c>
      <c r="J96" s="41">
        <v>48</v>
      </c>
      <c r="K96" s="43">
        <v>1300</v>
      </c>
      <c r="L96" s="39" t="s">
        <v>68</v>
      </c>
      <c r="M96" s="39" t="s">
        <v>39</v>
      </c>
      <c r="N96" s="44">
        <v>206.05</v>
      </c>
      <c r="O96" s="39" t="s">
        <v>0</v>
      </c>
      <c r="P96" s="44" t="s">
        <v>0</v>
      </c>
      <c r="Q96" s="45" t="s">
        <v>65</v>
      </c>
      <c r="R96" s="46"/>
    </row>
    <row r="97" spans="1:18" x14ac:dyDescent="0.25">
      <c r="A97" s="39" t="s">
        <v>115</v>
      </c>
      <c r="B97" s="40" t="s">
        <v>114</v>
      </c>
      <c r="C97" s="41">
        <v>77052</v>
      </c>
      <c r="D97" s="39" t="s">
        <v>16</v>
      </c>
      <c r="E97" s="39" t="s">
        <v>77</v>
      </c>
      <c r="F97" s="39" t="s">
        <v>62</v>
      </c>
      <c r="G97" s="42">
        <v>43627</v>
      </c>
      <c r="H97" s="42">
        <v>43787</v>
      </c>
      <c r="I97" s="42">
        <v>45247</v>
      </c>
      <c r="J97" s="41">
        <v>48</v>
      </c>
      <c r="K97" s="43">
        <v>2359</v>
      </c>
      <c r="L97" s="39" t="s">
        <v>68</v>
      </c>
      <c r="M97" s="39" t="s">
        <v>39</v>
      </c>
      <c r="N97" s="44">
        <v>206.05</v>
      </c>
      <c r="O97" s="39" t="s">
        <v>0</v>
      </c>
      <c r="P97" s="44" t="s">
        <v>0</v>
      </c>
      <c r="Q97" s="45" t="s">
        <v>65</v>
      </c>
      <c r="R97" s="46"/>
    </row>
    <row r="98" spans="1:18" x14ac:dyDescent="0.25">
      <c r="A98" s="39" t="s">
        <v>115</v>
      </c>
      <c r="B98" s="40" t="s">
        <v>114</v>
      </c>
      <c r="C98" s="41">
        <v>78289</v>
      </c>
      <c r="D98" s="39" t="s">
        <v>16</v>
      </c>
      <c r="E98" s="39" t="s">
        <v>28</v>
      </c>
      <c r="F98" s="39" t="s">
        <v>29</v>
      </c>
      <c r="G98" s="42">
        <v>43682</v>
      </c>
      <c r="H98" s="42">
        <v>43769</v>
      </c>
      <c r="I98" s="42">
        <v>44926</v>
      </c>
      <c r="J98" s="41">
        <v>36</v>
      </c>
      <c r="K98" s="43">
        <v>3049</v>
      </c>
      <c r="L98" s="39" t="s">
        <v>68</v>
      </c>
      <c r="M98" s="39" t="s">
        <v>39</v>
      </c>
      <c r="N98" s="44">
        <v>206.05</v>
      </c>
      <c r="O98" s="39" t="s">
        <v>0</v>
      </c>
      <c r="P98" s="44" t="s">
        <v>0</v>
      </c>
      <c r="Q98" s="45" t="s">
        <v>65</v>
      </c>
      <c r="R98" s="46"/>
    </row>
    <row r="99" spans="1:18" x14ac:dyDescent="0.25">
      <c r="A99" s="39" t="s">
        <v>115</v>
      </c>
      <c r="B99" s="40" t="s">
        <v>114</v>
      </c>
      <c r="C99" s="41">
        <v>78730</v>
      </c>
      <c r="D99" s="39" t="s">
        <v>16</v>
      </c>
      <c r="E99" s="39" t="s">
        <v>79</v>
      </c>
      <c r="F99" s="39" t="s">
        <v>80</v>
      </c>
      <c r="G99" s="42">
        <v>43755</v>
      </c>
      <c r="H99" s="42">
        <v>44047</v>
      </c>
      <c r="I99" s="42">
        <v>45141</v>
      </c>
      <c r="J99" s="41">
        <v>36</v>
      </c>
      <c r="K99" s="43">
        <v>1310</v>
      </c>
      <c r="L99" s="39" t="s">
        <v>68</v>
      </c>
      <c r="M99" s="39" t="s">
        <v>39</v>
      </c>
      <c r="N99" s="44">
        <v>206.05</v>
      </c>
      <c r="O99" s="39" t="s">
        <v>0</v>
      </c>
      <c r="P99" s="44" t="s">
        <v>0</v>
      </c>
      <c r="Q99" s="45" t="s">
        <v>65</v>
      </c>
      <c r="R99" s="46"/>
    </row>
    <row r="100" spans="1:18" x14ac:dyDescent="0.25">
      <c r="A100" s="39" t="s">
        <v>115</v>
      </c>
      <c r="B100" s="40" t="s">
        <v>114</v>
      </c>
      <c r="C100" s="41">
        <v>81197</v>
      </c>
      <c r="D100" s="39" t="s">
        <v>27</v>
      </c>
      <c r="E100" s="39" t="s">
        <v>17</v>
      </c>
      <c r="F100" s="39" t="s">
        <v>18</v>
      </c>
      <c r="G100" s="42">
        <v>43865</v>
      </c>
      <c r="H100" s="42">
        <v>43910</v>
      </c>
      <c r="I100" s="42">
        <v>45096</v>
      </c>
      <c r="J100" s="41">
        <v>36</v>
      </c>
      <c r="K100" s="43">
        <v>12500</v>
      </c>
      <c r="L100" s="39" t="s">
        <v>68</v>
      </c>
      <c r="M100" s="39" t="s">
        <v>39</v>
      </c>
      <c r="N100" s="44">
        <v>206.048</v>
      </c>
      <c r="O100" s="39" t="s">
        <v>0</v>
      </c>
      <c r="P100" s="44" t="s">
        <v>0</v>
      </c>
      <c r="Q100" s="45" t="s">
        <v>65</v>
      </c>
      <c r="R100" s="46"/>
    </row>
    <row r="101" spans="1:18" x14ac:dyDescent="0.25">
      <c r="A101" s="39" t="s">
        <v>115</v>
      </c>
      <c r="B101" s="40" t="s">
        <v>114</v>
      </c>
      <c r="C101" s="41">
        <v>81522</v>
      </c>
      <c r="D101" s="39" t="s">
        <v>43</v>
      </c>
      <c r="E101" s="39" t="s">
        <v>78</v>
      </c>
      <c r="F101" s="39" t="s">
        <v>45</v>
      </c>
      <c r="G101" s="42">
        <v>43908</v>
      </c>
      <c r="H101" s="42">
        <v>43978</v>
      </c>
      <c r="I101" s="42">
        <v>45438</v>
      </c>
      <c r="J101" s="41">
        <v>36</v>
      </c>
      <c r="K101" s="43">
        <v>1080</v>
      </c>
      <c r="L101" s="39" t="s">
        <v>68</v>
      </c>
      <c r="M101" s="39" t="s">
        <v>39</v>
      </c>
      <c r="N101" s="44">
        <v>206.05</v>
      </c>
      <c r="O101" s="39" t="s">
        <v>0</v>
      </c>
      <c r="P101" s="44" t="s">
        <v>0</v>
      </c>
      <c r="Q101" s="45" t="s">
        <v>65</v>
      </c>
      <c r="R101" s="46"/>
    </row>
    <row r="102" spans="1:18" x14ac:dyDescent="0.25">
      <c r="A102" s="39" t="s">
        <v>115</v>
      </c>
      <c r="B102" s="40" t="s">
        <v>114</v>
      </c>
      <c r="C102" s="41">
        <v>82514</v>
      </c>
      <c r="D102" s="39" t="s">
        <v>27</v>
      </c>
      <c r="E102" s="39" t="s">
        <v>40</v>
      </c>
      <c r="F102" s="39" t="s">
        <v>41</v>
      </c>
      <c r="G102" s="42">
        <v>43931</v>
      </c>
      <c r="H102" s="42">
        <v>43950</v>
      </c>
      <c r="I102" s="42">
        <v>44834</v>
      </c>
      <c r="J102" s="41">
        <v>24</v>
      </c>
      <c r="K102" s="43">
        <v>3098</v>
      </c>
      <c r="L102" s="39" t="s">
        <v>68</v>
      </c>
      <c r="M102" s="39" t="s">
        <v>39</v>
      </c>
      <c r="N102" s="44">
        <v>206.05</v>
      </c>
      <c r="O102" s="39" t="s">
        <v>0</v>
      </c>
      <c r="P102" s="44" t="s">
        <v>0</v>
      </c>
      <c r="Q102" s="45" t="s">
        <v>65</v>
      </c>
      <c r="R102" s="46"/>
    </row>
    <row r="103" spans="1:18" x14ac:dyDescent="0.25">
      <c r="A103" s="39" t="s">
        <v>115</v>
      </c>
      <c r="B103" s="40" t="s">
        <v>114</v>
      </c>
      <c r="C103" s="41">
        <v>83913</v>
      </c>
      <c r="D103" s="39" t="s">
        <v>16</v>
      </c>
      <c r="E103" s="39" t="s">
        <v>84</v>
      </c>
      <c r="F103" s="39" t="s">
        <v>85</v>
      </c>
      <c r="G103" s="42">
        <v>44028</v>
      </c>
      <c r="H103" s="42">
        <v>44307</v>
      </c>
      <c r="I103" s="42">
        <v>45219</v>
      </c>
      <c r="J103" s="41">
        <v>24</v>
      </c>
      <c r="K103" s="43">
        <v>2650</v>
      </c>
      <c r="L103" s="39" t="s">
        <v>68</v>
      </c>
      <c r="M103" s="39" t="s">
        <v>39</v>
      </c>
      <c r="N103" s="44">
        <v>206.05</v>
      </c>
      <c r="O103" s="39" t="s">
        <v>0</v>
      </c>
      <c r="P103" s="44" t="s">
        <v>0</v>
      </c>
      <c r="Q103" s="45" t="s">
        <v>65</v>
      </c>
      <c r="R103" s="46"/>
    </row>
    <row r="104" spans="1:18" x14ac:dyDescent="0.25">
      <c r="A104" s="39" t="s">
        <v>115</v>
      </c>
      <c r="B104" s="40" t="s">
        <v>114</v>
      </c>
      <c r="C104" s="41">
        <v>85420</v>
      </c>
      <c r="D104" s="39" t="s">
        <v>16</v>
      </c>
      <c r="E104" s="39" t="s">
        <v>81</v>
      </c>
      <c r="F104" s="39" t="s">
        <v>82</v>
      </c>
      <c r="G104" s="42">
        <v>44036</v>
      </c>
      <c r="H104" s="42">
        <v>44147</v>
      </c>
      <c r="I104" s="42">
        <v>45423</v>
      </c>
      <c r="J104" s="41">
        <v>36</v>
      </c>
      <c r="K104" s="43">
        <v>4227</v>
      </c>
      <c r="L104" s="39" t="s">
        <v>68</v>
      </c>
      <c r="M104" s="39" t="s">
        <v>39</v>
      </c>
      <c r="N104" s="44">
        <v>206.05</v>
      </c>
      <c r="O104" s="39" t="s">
        <v>0</v>
      </c>
      <c r="P104" s="44" t="s">
        <v>0</v>
      </c>
      <c r="Q104" s="45" t="s">
        <v>65</v>
      </c>
      <c r="R104" s="46"/>
    </row>
    <row r="105" spans="1:18" x14ac:dyDescent="0.25">
      <c r="A105" s="39" t="s">
        <v>115</v>
      </c>
      <c r="B105" s="40" t="s">
        <v>114</v>
      </c>
      <c r="C105" s="41">
        <v>88409</v>
      </c>
      <c r="D105" s="39" t="s">
        <v>16</v>
      </c>
      <c r="E105" s="39" t="s">
        <v>21</v>
      </c>
      <c r="F105" s="39" t="s">
        <v>22</v>
      </c>
      <c r="G105" s="42">
        <v>44166</v>
      </c>
      <c r="H105" s="42">
        <v>44229</v>
      </c>
      <c r="I105" s="42">
        <v>45690</v>
      </c>
      <c r="J105" s="41">
        <v>48</v>
      </c>
      <c r="K105" s="43">
        <v>4922</v>
      </c>
      <c r="L105" s="39" t="s">
        <v>68</v>
      </c>
      <c r="M105" s="39" t="s">
        <v>39</v>
      </c>
      <c r="N105" s="44" t="s">
        <v>0</v>
      </c>
      <c r="O105" s="39" t="s">
        <v>0</v>
      </c>
      <c r="P105" s="44" t="s">
        <v>0</v>
      </c>
      <c r="Q105" s="45" t="s">
        <v>65</v>
      </c>
      <c r="R105" s="46"/>
    </row>
    <row r="106" spans="1:18" x14ac:dyDescent="0.25">
      <c r="A106" s="39" t="s">
        <v>115</v>
      </c>
      <c r="B106" s="40" t="s">
        <v>114</v>
      </c>
      <c r="C106" s="41">
        <v>91635</v>
      </c>
      <c r="D106" s="39" t="s">
        <v>49</v>
      </c>
      <c r="E106" s="39" t="s">
        <v>83</v>
      </c>
      <c r="F106" s="39" t="s">
        <v>74</v>
      </c>
      <c r="G106" s="42">
        <v>44271</v>
      </c>
      <c r="H106" s="42">
        <v>44284</v>
      </c>
      <c r="I106" s="42">
        <v>45379</v>
      </c>
      <c r="J106" s="41">
        <v>36</v>
      </c>
      <c r="K106" s="43">
        <v>600</v>
      </c>
      <c r="L106" s="39" t="s">
        <v>68</v>
      </c>
      <c r="M106" s="39" t="s">
        <v>39</v>
      </c>
      <c r="N106" s="44">
        <v>190.4</v>
      </c>
      <c r="O106" s="39" t="s">
        <v>0</v>
      </c>
      <c r="P106" s="44" t="s">
        <v>0</v>
      </c>
      <c r="Q106" s="45" t="s">
        <v>65</v>
      </c>
      <c r="R106" s="46"/>
    </row>
    <row r="107" spans="1:18" x14ac:dyDescent="0.25">
      <c r="B107" s="31"/>
      <c r="C107" s="32"/>
      <c r="D107" s="31"/>
      <c r="E107" s="31"/>
      <c r="F107" s="31"/>
      <c r="G107" s="33"/>
      <c r="H107" s="33"/>
      <c r="I107" s="33"/>
      <c r="J107" s="32"/>
      <c r="K107" s="34"/>
      <c r="L107" s="31"/>
      <c r="M107" s="31"/>
      <c r="N107" s="35"/>
      <c r="O107" s="31"/>
      <c r="P107" s="35"/>
    </row>
  </sheetData>
  <sortState xmlns:xlrd2="http://schemas.microsoft.com/office/spreadsheetml/2017/richdata2" ref="A4:R83">
    <sortCondition ref="G4:G83"/>
  </sortState>
  <pageMargins left="0.7" right="0.7" top="0.75" bottom="0.75" header="0.3" footer="0.3"/>
  <pageSetup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C1F30-4AC9-4F3C-9BF9-4A306290E96B}">
  <dimension ref="A3:C1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7109375" bestFit="1" customWidth="1"/>
    <col min="3" max="3" width="20.140625" bestFit="1" customWidth="1"/>
  </cols>
  <sheetData>
    <row r="3" spans="1:3" x14ac:dyDescent="0.25">
      <c r="A3" s="47" t="s">
        <v>120</v>
      </c>
      <c r="B3" t="s">
        <v>122</v>
      </c>
      <c r="C3" t="s">
        <v>123</v>
      </c>
    </row>
    <row r="4" spans="1:3" x14ac:dyDescent="0.25">
      <c r="A4" s="48">
        <v>91121</v>
      </c>
      <c r="B4" s="49">
        <v>2313</v>
      </c>
      <c r="C4" s="49">
        <v>1</v>
      </c>
    </row>
    <row r="5" spans="1:3" x14ac:dyDescent="0.25">
      <c r="A5" s="48">
        <v>92526</v>
      </c>
      <c r="B5" s="49">
        <v>3837</v>
      </c>
      <c r="C5" s="49">
        <v>1</v>
      </c>
    </row>
    <row r="6" spans="1:3" x14ac:dyDescent="0.25">
      <c r="A6" s="48">
        <v>94460</v>
      </c>
      <c r="B6" s="49">
        <v>1133</v>
      </c>
      <c r="C6" s="49">
        <v>1</v>
      </c>
    </row>
    <row r="7" spans="1:3" x14ac:dyDescent="0.25">
      <c r="A7" s="48">
        <v>94492</v>
      </c>
      <c r="B7" s="49">
        <v>12023</v>
      </c>
      <c r="C7" s="49">
        <v>1</v>
      </c>
    </row>
    <row r="8" spans="1:3" x14ac:dyDescent="0.25">
      <c r="A8" s="48">
        <v>95133</v>
      </c>
      <c r="B8" s="49">
        <v>8333</v>
      </c>
      <c r="C8" s="49">
        <v>1</v>
      </c>
    </row>
    <row r="9" spans="1:3" x14ac:dyDescent="0.25">
      <c r="A9" s="48">
        <v>95194</v>
      </c>
      <c r="B9" s="49">
        <v>2112</v>
      </c>
      <c r="C9" s="49">
        <v>1</v>
      </c>
    </row>
    <row r="10" spans="1:3" x14ac:dyDescent="0.25">
      <c r="A10" s="48">
        <v>95376</v>
      </c>
      <c r="B10" s="49">
        <v>5073</v>
      </c>
      <c r="C10" s="49">
        <v>1</v>
      </c>
    </row>
    <row r="11" spans="1:3" x14ac:dyDescent="0.25">
      <c r="A11" s="48">
        <v>95708</v>
      </c>
      <c r="B11" s="49">
        <v>1024</v>
      </c>
      <c r="C11" s="49">
        <v>1</v>
      </c>
    </row>
    <row r="12" spans="1:3" x14ac:dyDescent="0.25">
      <c r="A12" s="48">
        <v>95908</v>
      </c>
      <c r="B12" s="49">
        <v>25</v>
      </c>
      <c r="C12" s="49">
        <v>1</v>
      </c>
    </row>
    <row r="13" spans="1:3" x14ac:dyDescent="0.25">
      <c r="A13" s="48">
        <v>96027</v>
      </c>
      <c r="B13" s="49">
        <v>2313</v>
      </c>
      <c r="C13" s="49">
        <v>1</v>
      </c>
    </row>
    <row r="14" spans="1:3" x14ac:dyDescent="0.25">
      <c r="A14" s="48">
        <v>96297</v>
      </c>
      <c r="B14" s="49">
        <v>4520</v>
      </c>
      <c r="C14" s="49">
        <v>1</v>
      </c>
    </row>
    <row r="15" spans="1:3" x14ac:dyDescent="0.25">
      <c r="A15" s="48">
        <v>97676</v>
      </c>
      <c r="B15" s="49">
        <v>200</v>
      </c>
      <c r="C15" s="49">
        <v>1</v>
      </c>
    </row>
    <row r="16" spans="1:3" x14ac:dyDescent="0.25">
      <c r="A16" s="48">
        <v>98605</v>
      </c>
      <c r="B16" s="49">
        <v>9109</v>
      </c>
      <c r="C16" s="49">
        <v>1</v>
      </c>
    </row>
    <row r="17" spans="1:3" x14ac:dyDescent="0.25">
      <c r="A17" s="48" t="s">
        <v>121</v>
      </c>
      <c r="B17" s="49">
        <v>52015</v>
      </c>
      <c r="C17" s="49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BD06-7AB7-4796-845C-E8A75D2611B9}">
  <sheetPr>
    <outlinePr summaryBelow="0" summaryRight="0"/>
  </sheetPr>
  <dimension ref="A1:Q21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11.7109375" style="1" bestFit="1" customWidth="1"/>
    <col min="13" max="13" width="13.140625" style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7" ht="15" customHeight="1" x14ac:dyDescent="0.25"/>
    <row r="2" spans="1:17" ht="1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7" ht="30" x14ac:dyDescent="0.25">
      <c r="A3" s="7" t="s">
        <v>97</v>
      </c>
      <c r="B3" s="8" t="s">
        <v>98</v>
      </c>
      <c r="C3" s="7" t="s">
        <v>1</v>
      </c>
      <c r="D3" s="9" t="s">
        <v>99</v>
      </c>
      <c r="E3" s="7" t="s">
        <v>100</v>
      </c>
      <c r="F3" s="7" t="s">
        <v>101</v>
      </c>
      <c r="G3" s="9" t="s">
        <v>102</v>
      </c>
      <c r="H3" s="9" t="s">
        <v>103</v>
      </c>
      <c r="I3" s="9" t="s">
        <v>104</v>
      </c>
      <c r="J3" s="7" t="s">
        <v>105</v>
      </c>
      <c r="K3" s="7" t="s">
        <v>106</v>
      </c>
      <c r="L3" s="7" t="s">
        <v>107</v>
      </c>
      <c r="M3" s="7" t="s">
        <v>108</v>
      </c>
      <c r="N3" s="7" t="s">
        <v>109</v>
      </c>
      <c r="O3" s="7" t="s">
        <v>110</v>
      </c>
      <c r="P3" s="7" t="s">
        <v>111</v>
      </c>
      <c r="Q3" s="10" t="s">
        <v>112</v>
      </c>
    </row>
    <row r="4" spans="1:17" x14ac:dyDescent="0.25">
      <c r="B4" s="6" t="s">
        <v>15</v>
      </c>
      <c r="C4" s="1"/>
      <c r="G4" s="1"/>
      <c r="H4" s="1"/>
      <c r="I4" s="1"/>
      <c r="J4" s="1"/>
      <c r="K4" s="1"/>
      <c r="N4" s="1"/>
      <c r="P4" s="1"/>
    </row>
    <row r="5" spans="1:17" x14ac:dyDescent="0.25">
      <c r="A5" t="s">
        <v>113</v>
      </c>
      <c r="B5" s="1" t="s">
        <v>114</v>
      </c>
      <c r="C5" s="2">
        <v>95133</v>
      </c>
      <c r="D5" s="1" t="s">
        <v>16</v>
      </c>
      <c r="E5" s="1" t="s">
        <v>17</v>
      </c>
      <c r="F5" s="1" t="s">
        <v>18</v>
      </c>
      <c r="G5" s="3">
        <v>44481</v>
      </c>
      <c r="H5" s="3">
        <v>44525</v>
      </c>
      <c r="I5" s="3">
        <v>45620</v>
      </c>
      <c r="J5" s="2">
        <v>36</v>
      </c>
      <c r="K5" s="4">
        <v>833</v>
      </c>
      <c r="L5" s="1" t="s">
        <v>19</v>
      </c>
      <c r="M5" s="1" t="s">
        <v>20</v>
      </c>
      <c r="N5" s="5">
        <v>50.31</v>
      </c>
      <c r="O5" s="1" t="s">
        <v>0</v>
      </c>
      <c r="P5" s="5" t="s">
        <v>0</v>
      </c>
    </row>
    <row r="6" spans="1:17" x14ac:dyDescent="0.25">
      <c r="A6" t="s">
        <v>113</v>
      </c>
      <c r="B6" s="1" t="s">
        <v>114</v>
      </c>
      <c r="C6" s="2">
        <v>96873</v>
      </c>
      <c r="D6" s="1" t="s">
        <v>16</v>
      </c>
      <c r="E6" s="1" t="s">
        <v>21</v>
      </c>
      <c r="F6" s="1" t="s">
        <v>22</v>
      </c>
      <c r="G6" s="3">
        <v>44512</v>
      </c>
      <c r="H6" s="3">
        <v>44550</v>
      </c>
      <c r="I6" s="3">
        <v>45280</v>
      </c>
      <c r="J6" s="2">
        <v>24</v>
      </c>
      <c r="K6" s="4" t="s">
        <v>0</v>
      </c>
      <c r="L6" s="1" t="s">
        <v>23</v>
      </c>
      <c r="M6" s="1" t="s">
        <v>20</v>
      </c>
      <c r="N6" s="5">
        <v>45</v>
      </c>
      <c r="O6" s="1" t="s">
        <v>24</v>
      </c>
      <c r="P6" s="5">
        <v>70</v>
      </c>
    </row>
    <row r="7" spans="1:17" x14ac:dyDescent="0.25">
      <c r="A7" t="s">
        <v>113</v>
      </c>
      <c r="B7" s="1" t="s">
        <v>114</v>
      </c>
      <c r="C7" s="2">
        <v>96873</v>
      </c>
      <c r="D7" s="1" t="s">
        <v>16</v>
      </c>
      <c r="E7" s="1" t="s">
        <v>21</v>
      </c>
      <c r="F7" s="1" t="s">
        <v>22</v>
      </c>
      <c r="G7" s="3">
        <v>44512</v>
      </c>
      <c r="H7" s="3">
        <v>44550</v>
      </c>
      <c r="I7" s="3">
        <v>45280</v>
      </c>
      <c r="J7" s="2">
        <v>24</v>
      </c>
      <c r="K7" s="4">
        <v>3390</v>
      </c>
      <c r="L7" s="1" t="s">
        <v>23</v>
      </c>
      <c r="M7" s="1" t="s">
        <v>20</v>
      </c>
      <c r="N7" s="5">
        <v>45</v>
      </c>
      <c r="O7" s="1" t="s">
        <v>25</v>
      </c>
      <c r="P7" s="5">
        <v>79.98</v>
      </c>
    </row>
    <row r="8" spans="1:17" x14ac:dyDescent="0.25">
      <c r="A8" t="s">
        <v>113</v>
      </c>
      <c r="B8" s="1" t="s">
        <v>114</v>
      </c>
      <c r="C8" s="2">
        <v>96873</v>
      </c>
      <c r="D8" s="1" t="s">
        <v>16</v>
      </c>
      <c r="E8" s="1" t="s">
        <v>21</v>
      </c>
      <c r="F8" s="1" t="s">
        <v>22</v>
      </c>
      <c r="G8" s="3">
        <v>44512</v>
      </c>
      <c r="H8" s="3">
        <v>44550</v>
      </c>
      <c r="I8" s="3">
        <v>45280</v>
      </c>
      <c r="J8" s="2">
        <v>24</v>
      </c>
      <c r="K8" s="4" t="s">
        <v>0</v>
      </c>
      <c r="L8" s="1" t="s">
        <v>23</v>
      </c>
      <c r="M8" s="1" t="s">
        <v>20</v>
      </c>
      <c r="N8" s="5">
        <v>45</v>
      </c>
      <c r="O8" s="1" t="s">
        <v>26</v>
      </c>
      <c r="P8" s="5">
        <v>237.4</v>
      </c>
    </row>
    <row r="9" spans="1:17" x14ac:dyDescent="0.25">
      <c r="A9" t="s">
        <v>113</v>
      </c>
      <c r="B9" s="1" t="s">
        <v>114</v>
      </c>
      <c r="C9" s="2">
        <v>98605</v>
      </c>
      <c r="D9" s="1" t="s">
        <v>27</v>
      </c>
      <c r="E9" s="1" t="s">
        <v>28</v>
      </c>
      <c r="F9" s="1" t="s">
        <v>29</v>
      </c>
      <c r="G9" s="3">
        <v>44587</v>
      </c>
      <c r="H9" s="3">
        <v>44587</v>
      </c>
      <c r="I9" s="3">
        <v>45688</v>
      </c>
      <c r="J9" s="2">
        <v>36</v>
      </c>
      <c r="K9" s="4">
        <v>911</v>
      </c>
      <c r="L9" s="1" t="s">
        <v>19</v>
      </c>
      <c r="M9" s="1" t="s">
        <v>20</v>
      </c>
      <c r="N9" s="5">
        <v>45.73</v>
      </c>
      <c r="O9" s="1" t="s">
        <v>0</v>
      </c>
      <c r="P9" s="5" t="s">
        <v>0</v>
      </c>
    </row>
    <row r="10" spans="1:17" x14ac:dyDescent="0.25">
      <c r="C10" s="1"/>
      <c r="G10" s="1"/>
      <c r="H10" s="1"/>
      <c r="I10" s="1"/>
      <c r="J10" s="1"/>
      <c r="K10" s="4" t="str">
        <f>CONCATENATE("Totale: ", TEXT(SUBTOTAL(9, K5:K9), "###.###.###"), "")</f>
        <v>Totale: 5134..</v>
      </c>
      <c r="N10" s="1"/>
      <c r="P10" s="1"/>
    </row>
    <row r="11" spans="1:17" x14ac:dyDescent="0.25">
      <c r="B11" s="6" t="s">
        <v>30</v>
      </c>
      <c r="C11" s="1"/>
      <c r="G11" s="1"/>
      <c r="H11" s="1"/>
      <c r="I11" s="1"/>
      <c r="J11" s="1"/>
      <c r="K11" s="1"/>
      <c r="N11" s="1"/>
      <c r="P11" s="1"/>
    </row>
    <row r="12" spans="1:17" x14ac:dyDescent="0.25">
      <c r="A12" t="s">
        <v>115</v>
      </c>
      <c r="B12" s="1" t="s">
        <v>114</v>
      </c>
      <c r="C12" s="2">
        <v>96027</v>
      </c>
      <c r="D12" s="1" t="s">
        <v>16</v>
      </c>
      <c r="E12" s="1" t="s">
        <v>31</v>
      </c>
      <c r="F12" s="1" t="s">
        <v>32</v>
      </c>
      <c r="G12" s="3">
        <v>44461</v>
      </c>
      <c r="H12" s="3">
        <v>44470</v>
      </c>
      <c r="I12" s="3">
        <v>45796</v>
      </c>
      <c r="J12" s="2">
        <v>44</v>
      </c>
      <c r="K12" s="4">
        <v>2313</v>
      </c>
      <c r="L12" s="1" t="s">
        <v>33</v>
      </c>
      <c r="M12" s="1" t="s">
        <v>34</v>
      </c>
      <c r="N12" s="5">
        <v>9.8068299999999997</v>
      </c>
      <c r="O12" s="1" t="s">
        <v>35</v>
      </c>
      <c r="P12" s="5">
        <v>7.5388500000000001</v>
      </c>
    </row>
    <row r="13" spans="1:17" x14ac:dyDescent="0.25">
      <c r="A13" t="s">
        <v>115</v>
      </c>
      <c r="B13" s="1" t="s">
        <v>114</v>
      </c>
      <c r="C13" s="2">
        <v>96027</v>
      </c>
      <c r="D13" s="1" t="s">
        <v>16</v>
      </c>
      <c r="E13" s="1" t="s">
        <v>31</v>
      </c>
      <c r="F13" s="1" t="s">
        <v>32</v>
      </c>
      <c r="G13" s="3">
        <v>44461</v>
      </c>
      <c r="H13" s="3">
        <v>44470</v>
      </c>
      <c r="I13" s="3">
        <v>45796</v>
      </c>
      <c r="J13" s="2">
        <v>44</v>
      </c>
      <c r="K13" s="4" t="s">
        <v>0</v>
      </c>
      <c r="L13" s="1" t="s">
        <v>33</v>
      </c>
      <c r="M13" s="1" t="s">
        <v>34</v>
      </c>
      <c r="N13" s="5">
        <v>9.8068299999999997</v>
      </c>
      <c r="O13" s="1" t="s">
        <v>24</v>
      </c>
      <c r="P13" s="5">
        <v>8.78322</v>
      </c>
    </row>
    <row r="14" spans="1:17" x14ac:dyDescent="0.25">
      <c r="A14" t="s">
        <v>115</v>
      </c>
      <c r="B14" s="1" t="s">
        <v>114</v>
      </c>
      <c r="C14" s="2">
        <v>96027</v>
      </c>
      <c r="D14" s="1" t="s">
        <v>16</v>
      </c>
      <c r="E14" s="1" t="s">
        <v>31</v>
      </c>
      <c r="F14" s="1" t="s">
        <v>32</v>
      </c>
      <c r="G14" s="3">
        <v>44461</v>
      </c>
      <c r="H14" s="3">
        <v>44470</v>
      </c>
      <c r="I14" s="3">
        <v>45796</v>
      </c>
      <c r="J14" s="2">
        <v>44</v>
      </c>
      <c r="K14" s="4" t="s">
        <v>0</v>
      </c>
      <c r="L14" s="1" t="s">
        <v>33</v>
      </c>
      <c r="M14" s="1" t="s">
        <v>34</v>
      </c>
      <c r="N14" s="5">
        <v>9.8068299999999997</v>
      </c>
      <c r="O14" s="1" t="s">
        <v>36</v>
      </c>
      <c r="P14" s="5">
        <v>9.5923099999999994</v>
      </c>
    </row>
    <row r="15" spans="1:17" x14ac:dyDescent="0.25">
      <c r="A15" t="s">
        <v>115</v>
      </c>
      <c r="B15" s="1" t="s">
        <v>114</v>
      </c>
      <c r="C15" s="2">
        <v>96027</v>
      </c>
      <c r="D15" s="1" t="s">
        <v>16</v>
      </c>
      <c r="E15" s="1" t="s">
        <v>31</v>
      </c>
      <c r="F15" s="1" t="s">
        <v>32</v>
      </c>
      <c r="G15" s="3">
        <v>44461</v>
      </c>
      <c r="H15" s="3">
        <v>44470</v>
      </c>
      <c r="I15" s="3">
        <v>45796</v>
      </c>
      <c r="J15" s="2">
        <v>44</v>
      </c>
      <c r="K15" s="4" t="s">
        <v>0</v>
      </c>
      <c r="L15" s="1" t="s">
        <v>33</v>
      </c>
      <c r="M15" s="1" t="s">
        <v>34</v>
      </c>
      <c r="N15" s="5">
        <v>9.8068299999999997</v>
      </c>
      <c r="O15" s="1" t="s">
        <v>20</v>
      </c>
      <c r="P15" s="5">
        <v>12.546580000000001</v>
      </c>
    </row>
    <row r="16" spans="1:17" x14ac:dyDescent="0.25">
      <c r="A16" t="s">
        <v>115</v>
      </c>
      <c r="B16" s="1" t="s">
        <v>114</v>
      </c>
      <c r="C16" s="2">
        <v>96027</v>
      </c>
      <c r="D16" s="1" t="s">
        <v>16</v>
      </c>
      <c r="E16" s="1" t="s">
        <v>31</v>
      </c>
      <c r="F16" s="1" t="s">
        <v>32</v>
      </c>
      <c r="G16" s="3">
        <v>44461</v>
      </c>
      <c r="H16" s="3">
        <v>44470</v>
      </c>
      <c r="I16" s="3">
        <v>45796</v>
      </c>
      <c r="J16" s="2">
        <v>44</v>
      </c>
      <c r="K16" s="4" t="s">
        <v>0</v>
      </c>
      <c r="L16" s="1" t="s">
        <v>33</v>
      </c>
      <c r="M16" s="1" t="s">
        <v>34</v>
      </c>
      <c r="N16" s="5">
        <v>9.8068299999999997</v>
      </c>
      <c r="O16" s="1" t="s">
        <v>37</v>
      </c>
      <c r="P16" s="5">
        <v>21.991320000000002</v>
      </c>
    </row>
    <row r="17" spans="1:16" x14ac:dyDescent="0.25">
      <c r="A17" t="s">
        <v>115</v>
      </c>
      <c r="B17" s="1" t="s">
        <v>114</v>
      </c>
      <c r="C17" s="2">
        <v>96027</v>
      </c>
      <c r="D17" s="1" t="s">
        <v>16</v>
      </c>
      <c r="E17" s="1" t="s">
        <v>31</v>
      </c>
      <c r="F17" s="1" t="s">
        <v>32</v>
      </c>
      <c r="G17" s="3">
        <v>44461</v>
      </c>
      <c r="H17" s="3">
        <v>44470</v>
      </c>
      <c r="I17" s="3">
        <v>45796</v>
      </c>
      <c r="J17" s="2">
        <v>44</v>
      </c>
      <c r="K17" s="4" t="s">
        <v>0</v>
      </c>
      <c r="L17" s="1" t="s">
        <v>33</v>
      </c>
      <c r="M17" s="1" t="s">
        <v>34</v>
      </c>
      <c r="N17" s="5">
        <v>9.8068299999999997</v>
      </c>
      <c r="O17" s="1" t="s">
        <v>26</v>
      </c>
      <c r="P17" s="5">
        <v>26.548079999999999</v>
      </c>
    </row>
    <row r="18" spans="1:16" x14ac:dyDescent="0.25">
      <c r="A18" t="s">
        <v>115</v>
      </c>
      <c r="B18" s="1" t="s">
        <v>114</v>
      </c>
      <c r="C18" s="2">
        <v>96027</v>
      </c>
      <c r="D18" s="1" t="s">
        <v>16</v>
      </c>
      <c r="E18" s="1" t="s">
        <v>31</v>
      </c>
      <c r="F18" s="1" t="s">
        <v>32</v>
      </c>
      <c r="G18" s="3">
        <v>44461</v>
      </c>
      <c r="H18" s="3">
        <v>44470</v>
      </c>
      <c r="I18" s="3">
        <v>45796</v>
      </c>
      <c r="J18" s="2">
        <v>44</v>
      </c>
      <c r="K18" s="4" t="s">
        <v>0</v>
      </c>
      <c r="L18" s="1" t="s">
        <v>33</v>
      </c>
      <c r="M18" s="1" t="s">
        <v>34</v>
      </c>
      <c r="N18" s="5">
        <v>9.8068299999999997</v>
      </c>
      <c r="O18" s="1" t="s">
        <v>38</v>
      </c>
      <c r="P18" s="5">
        <v>77.99324</v>
      </c>
    </row>
    <row r="19" spans="1:16" x14ac:dyDescent="0.25">
      <c r="A19" t="s">
        <v>115</v>
      </c>
      <c r="B19" s="1" t="s">
        <v>114</v>
      </c>
      <c r="C19" s="2">
        <v>96027</v>
      </c>
      <c r="D19" s="1" t="s">
        <v>16</v>
      </c>
      <c r="E19" s="1" t="s">
        <v>31</v>
      </c>
      <c r="F19" s="1" t="s">
        <v>32</v>
      </c>
      <c r="G19" s="3">
        <v>44461</v>
      </c>
      <c r="H19" s="3">
        <v>44470</v>
      </c>
      <c r="I19" s="3">
        <v>45796</v>
      </c>
      <c r="J19" s="2">
        <v>44</v>
      </c>
      <c r="K19" s="4" t="s">
        <v>0</v>
      </c>
      <c r="L19" s="1" t="s">
        <v>33</v>
      </c>
      <c r="M19" s="1" t="s">
        <v>34</v>
      </c>
      <c r="N19" s="5">
        <v>9.8068299999999997</v>
      </c>
      <c r="O19" s="1" t="s">
        <v>39</v>
      </c>
      <c r="P19" s="5">
        <v>148.66739999999999</v>
      </c>
    </row>
    <row r="20" spans="1:16" x14ac:dyDescent="0.25">
      <c r="A20" t="s">
        <v>115</v>
      </c>
      <c r="B20" s="1" t="s">
        <v>114</v>
      </c>
      <c r="C20" s="2">
        <v>96297</v>
      </c>
      <c r="D20" s="1" t="s">
        <v>27</v>
      </c>
      <c r="E20" s="1" t="s">
        <v>40</v>
      </c>
      <c r="F20" s="1" t="s">
        <v>41</v>
      </c>
      <c r="G20" s="3">
        <v>44480</v>
      </c>
      <c r="H20" s="3">
        <v>44480</v>
      </c>
      <c r="I20" s="3">
        <v>44834</v>
      </c>
      <c r="J20" s="2">
        <v>6</v>
      </c>
      <c r="K20" s="4" t="s">
        <v>0</v>
      </c>
      <c r="L20" s="1" t="s">
        <v>42</v>
      </c>
      <c r="M20" s="1" t="s">
        <v>34</v>
      </c>
      <c r="N20" s="5">
        <v>7.9</v>
      </c>
      <c r="O20" s="1" t="s">
        <v>37</v>
      </c>
      <c r="P20" s="5">
        <v>4.95</v>
      </c>
    </row>
    <row r="21" spans="1:16" x14ac:dyDescent="0.25">
      <c r="A21" t="s">
        <v>115</v>
      </c>
      <c r="B21" s="1" t="s">
        <v>114</v>
      </c>
      <c r="C21" s="2">
        <v>96297</v>
      </c>
      <c r="D21" s="1" t="s">
        <v>27</v>
      </c>
      <c r="E21" s="1" t="s">
        <v>40</v>
      </c>
      <c r="F21" s="1" t="s">
        <v>41</v>
      </c>
      <c r="G21" s="3">
        <v>44480</v>
      </c>
      <c r="H21" s="3">
        <v>44480</v>
      </c>
      <c r="I21" s="3">
        <v>44834</v>
      </c>
      <c r="J21" s="2">
        <v>6</v>
      </c>
      <c r="K21" s="4" t="s">
        <v>0</v>
      </c>
      <c r="L21" s="1" t="s">
        <v>42</v>
      </c>
      <c r="M21" s="1" t="s">
        <v>34</v>
      </c>
      <c r="N21" s="5">
        <v>7.9</v>
      </c>
      <c r="O21" s="1" t="s">
        <v>20</v>
      </c>
      <c r="P21" s="5">
        <v>7.5</v>
      </c>
    </row>
    <row r="22" spans="1:16" x14ac:dyDescent="0.25">
      <c r="A22" t="s">
        <v>115</v>
      </c>
      <c r="B22" s="1" t="s">
        <v>114</v>
      </c>
      <c r="C22" s="2">
        <v>96297</v>
      </c>
      <c r="D22" s="1" t="s">
        <v>27</v>
      </c>
      <c r="E22" s="1" t="s">
        <v>40</v>
      </c>
      <c r="F22" s="1" t="s">
        <v>41</v>
      </c>
      <c r="G22" s="3">
        <v>44480</v>
      </c>
      <c r="H22" s="3">
        <v>44480</v>
      </c>
      <c r="I22" s="3">
        <v>44834</v>
      </c>
      <c r="J22" s="2">
        <v>6</v>
      </c>
      <c r="K22" s="4">
        <v>4520</v>
      </c>
      <c r="L22" s="1" t="s">
        <v>42</v>
      </c>
      <c r="M22" s="1" t="s">
        <v>34</v>
      </c>
      <c r="N22" s="5">
        <v>7.9</v>
      </c>
      <c r="O22" s="1" t="s">
        <v>35</v>
      </c>
      <c r="P22" s="5">
        <v>8</v>
      </c>
    </row>
    <row r="23" spans="1:16" x14ac:dyDescent="0.25">
      <c r="A23" t="s">
        <v>115</v>
      </c>
      <c r="B23" s="1" t="s">
        <v>114</v>
      </c>
      <c r="C23" s="2">
        <v>96297</v>
      </c>
      <c r="D23" s="1" t="s">
        <v>27</v>
      </c>
      <c r="E23" s="1" t="s">
        <v>40</v>
      </c>
      <c r="F23" s="1" t="s">
        <v>41</v>
      </c>
      <c r="G23" s="3">
        <v>44480</v>
      </c>
      <c r="H23" s="3">
        <v>44480</v>
      </c>
      <c r="I23" s="3">
        <v>44834</v>
      </c>
      <c r="J23" s="2">
        <v>6</v>
      </c>
      <c r="K23" s="4" t="s">
        <v>0</v>
      </c>
      <c r="L23" s="1" t="s">
        <v>42</v>
      </c>
      <c r="M23" s="1" t="s">
        <v>34</v>
      </c>
      <c r="N23" s="5">
        <v>7.9</v>
      </c>
      <c r="O23" s="1" t="s">
        <v>36</v>
      </c>
      <c r="P23" s="5">
        <v>8.4499999999999993</v>
      </c>
    </row>
    <row r="24" spans="1:16" x14ac:dyDescent="0.25">
      <c r="A24" t="s">
        <v>115</v>
      </c>
      <c r="B24" s="1" t="s">
        <v>114</v>
      </c>
      <c r="C24" s="2">
        <v>96297</v>
      </c>
      <c r="D24" s="1" t="s">
        <v>27</v>
      </c>
      <c r="E24" s="1" t="s">
        <v>40</v>
      </c>
      <c r="F24" s="1" t="s">
        <v>41</v>
      </c>
      <c r="G24" s="3">
        <v>44480</v>
      </c>
      <c r="H24" s="3">
        <v>44480</v>
      </c>
      <c r="I24" s="3">
        <v>44834</v>
      </c>
      <c r="J24" s="2">
        <v>6</v>
      </c>
      <c r="K24" s="4" t="s">
        <v>0</v>
      </c>
      <c r="L24" s="1" t="s">
        <v>42</v>
      </c>
      <c r="M24" s="1" t="s">
        <v>34</v>
      </c>
      <c r="N24" s="5">
        <v>7.9</v>
      </c>
      <c r="O24" s="1" t="s">
        <v>24</v>
      </c>
      <c r="P24" s="5">
        <v>8.77</v>
      </c>
    </row>
    <row r="25" spans="1:16" x14ac:dyDescent="0.25">
      <c r="A25" t="s">
        <v>115</v>
      </c>
      <c r="B25" s="1" t="s">
        <v>114</v>
      </c>
      <c r="C25" s="2">
        <v>96297</v>
      </c>
      <c r="D25" s="1" t="s">
        <v>27</v>
      </c>
      <c r="E25" s="1" t="s">
        <v>40</v>
      </c>
      <c r="F25" s="1" t="s">
        <v>41</v>
      </c>
      <c r="G25" s="3">
        <v>44480</v>
      </c>
      <c r="H25" s="3">
        <v>44480</v>
      </c>
      <c r="I25" s="3">
        <v>44834</v>
      </c>
      <c r="J25" s="2">
        <v>6</v>
      </c>
      <c r="K25" s="4" t="s">
        <v>0</v>
      </c>
      <c r="L25" s="1" t="s">
        <v>42</v>
      </c>
      <c r="M25" s="1" t="s">
        <v>34</v>
      </c>
      <c r="N25" s="5">
        <v>7.9</v>
      </c>
      <c r="O25" s="1" t="s">
        <v>25</v>
      </c>
      <c r="P25" s="5">
        <v>20.21</v>
      </c>
    </row>
    <row r="26" spans="1:16" x14ac:dyDescent="0.25">
      <c r="A26" t="s">
        <v>115</v>
      </c>
      <c r="B26" s="1" t="s">
        <v>114</v>
      </c>
      <c r="C26" s="2">
        <v>96297</v>
      </c>
      <c r="D26" s="1" t="s">
        <v>27</v>
      </c>
      <c r="E26" s="1" t="s">
        <v>40</v>
      </c>
      <c r="F26" s="1" t="s">
        <v>41</v>
      </c>
      <c r="G26" s="3">
        <v>44480</v>
      </c>
      <c r="H26" s="3">
        <v>44480</v>
      </c>
      <c r="I26" s="3">
        <v>44834</v>
      </c>
      <c r="J26" s="2">
        <v>6</v>
      </c>
      <c r="K26" s="4" t="s">
        <v>0</v>
      </c>
      <c r="L26" s="1" t="s">
        <v>42</v>
      </c>
      <c r="M26" s="1" t="s">
        <v>34</v>
      </c>
      <c r="N26" s="5">
        <v>7.9</v>
      </c>
      <c r="O26" s="1" t="s">
        <v>26</v>
      </c>
      <c r="P26" s="5">
        <v>26.548079999999999</v>
      </c>
    </row>
    <row r="27" spans="1:16" x14ac:dyDescent="0.25">
      <c r="A27" t="s">
        <v>115</v>
      </c>
      <c r="B27" s="1" t="s">
        <v>114</v>
      </c>
      <c r="C27" s="2">
        <v>96297</v>
      </c>
      <c r="D27" s="1" t="s">
        <v>27</v>
      </c>
      <c r="E27" s="1" t="s">
        <v>40</v>
      </c>
      <c r="F27" s="1" t="s">
        <v>41</v>
      </c>
      <c r="G27" s="3">
        <v>44480</v>
      </c>
      <c r="H27" s="3">
        <v>44480</v>
      </c>
      <c r="I27" s="3">
        <v>44834</v>
      </c>
      <c r="J27" s="2">
        <v>6</v>
      </c>
      <c r="K27" s="4" t="s">
        <v>0</v>
      </c>
      <c r="L27" s="1" t="s">
        <v>42</v>
      </c>
      <c r="M27" s="1" t="s">
        <v>34</v>
      </c>
      <c r="N27" s="5">
        <v>7.9</v>
      </c>
      <c r="O27" s="1" t="s">
        <v>39</v>
      </c>
      <c r="P27" s="5">
        <v>148.66999999999999</v>
      </c>
    </row>
    <row r="28" spans="1:16" x14ac:dyDescent="0.25">
      <c r="A28" t="s">
        <v>115</v>
      </c>
      <c r="B28" s="1" t="s">
        <v>114</v>
      </c>
      <c r="C28" s="2">
        <v>95194</v>
      </c>
      <c r="D28" s="1" t="s">
        <v>43</v>
      </c>
      <c r="E28" s="1" t="s">
        <v>44</v>
      </c>
      <c r="F28" s="1" t="s">
        <v>45</v>
      </c>
      <c r="G28" s="3">
        <v>44487</v>
      </c>
      <c r="H28" s="3">
        <v>44487</v>
      </c>
      <c r="I28" s="3">
        <v>45230</v>
      </c>
      <c r="J28" s="2">
        <v>24</v>
      </c>
      <c r="K28" s="4" t="s">
        <v>0</v>
      </c>
      <c r="L28" s="1" t="s">
        <v>46</v>
      </c>
      <c r="M28" s="1" t="s">
        <v>35</v>
      </c>
      <c r="N28" s="5">
        <v>7.07</v>
      </c>
      <c r="O28" s="1" t="s">
        <v>20</v>
      </c>
      <c r="P28" s="5">
        <v>8</v>
      </c>
    </row>
    <row r="29" spans="1:16" x14ac:dyDescent="0.25">
      <c r="A29" t="s">
        <v>115</v>
      </c>
      <c r="B29" s="1" t="s">
        <v>114</v>
      </c>
      <c r="C29" s="2">
        <v>95194</v>
      </c>
      <c r="D29" s="1" t="s">
        <v>43</v>
      </c>
      <c r="E29" s="1" t="s">
        <v>44</v>
      </c>
      <c r="F29" s="1" t="s">
        <v>45</v>
      </c>
      <c r="G29" s="3">
        <v>44487</v>
      </c>
      <c r="H29" s="3">
        <v>44487</v>
      </c>
      <c r="I29" s="3">
        <v>45230</v>
      </c>
      <c r="J29" s="2">
        <v>24</v>
      </c>
      <c r="K29" s="4" t="s">
        <v>0</v>
      </c>
      <c r="L29" s="1" t="s">
        <v>46</v>
      </c>
      <c r="M29" s="1" t="s">
        <v>35</v>
      </c>
      <c r="N29" s="5">
        <v>7.07</v>
      </c>
      <c r="O29" s="1" t="s">
        <v>24</v>
      </c>
      <c r="P29" s="5">
        <v>8.78322</v>
      </c>
    </row>
    <row r="30" spans="1:16" x14ac:dyDescent="0.25">
      <c r="A30" t="s">
        <v>115</v>
      </c>
      <c r="B30" s="1" t="s">
        <v>114</v>
      </c>
      <c r="C30" s="2">
        <v>95194</v>
      </c>
      <c r="D30" s="1" t="s">
        <v>43</v>
      </c>
      <c r="E30" s="1" t="s">
        <v>44</v>
      </c>
      <c r="F30" s="1" t="s">
        <v>45</v>
      </c>
      <c r="G30" s="3">
        <v>44487</v>
      </c>
      <c r="H30" s="3">
        <v>44487</v>
      </c>
      <c r="I30" s="3">
        <v>45230</v>
      </c>
      <c r="J30" s="2">
        <v>24</v>
      </c>
      <c r="K30" s="4">
        <v>2112</v>
      </c>
      <c r="L30" s="1" t="s">
        <v>46</v>
      </c>
      <c r="M30" s="1" t="s">
        <v>35</v>
      </c>
      <c r="N30" s="5">
        <v>7.07</v>
      </c>
      <c r="O30" s="1" t="s">
        <v>36</v>
      </c>
      <c r="P30" s="5">
        <v>9.4</v>
      </c>
    </row>
    <row r="31" spans="1:16" x14ac:dyDescent="0.25">
      <c r="A31" t="s">
        <v>115</v>
      </c>
      <c r="B31" s="1" t="s">
        <v>114</v>
      </c>
      <c r="C31" s="2">
        <v>95194</v>
      </c>
      <c r="D31" s="1" t="s">
        <v>43</v>
      </c>
      <c r="E31" s="1" t="s">
        <v>44</v>
      </c>
      <c r="F31" s="1" t="s">
        <v>45</v>
      </c>
      <c r="G31" s="3">
        <v>44487</v>
      </c>
      <c r="H31" s="3">
        <v>44487</v>
      </c>
      <c r="I31" s="3">
        <v>45230</v>
      </c>
      <c r="J31" s="2">
        <v>24</v>
      </c>
      <c r="K31" s="4" t="s">
        <v>0</v>
      </c>
      <c r="L31" s="1" t="s">
        <v>46</v>
      </c>
      <c r="M31" s="1" t="s">
        <v>35</v>
      </c>
      <c r="N31" s="5">
        <v>7.07</v>
      </c>
      <c r="O31" s="1" t="s">
        <v>47</v>
      </c>
      <c r="P31" s="5">
        <v>13.88</v>
      </c>
    </row>
    <row r="32" spans="1:16" x14ac:dyDescent="0.25">
      <c r="A32" t="s">
        <v>115</v>
      </c>
      <c r="B32" s="1" t="s">
        <v>114</v>
      </c>
      <c r="C32" s="2">
        <v>95194</v>
      </c>
      <c r="D32" s="1" t="s">
        <v>43</v>
      </c>
      <c r="E32" s="1" t="s">
        <v>44</v>
      </c>
      <c r="F32" s="1" t="s">
        <v>45</v>
      </c>
      <c r="G32" s="3">
        <v>44487</v>
      </c>
      <c r="H32" s="3">
        <v>44487</v>
      </c>
      <c r="I32" s="3">
        <v>45230</v>
      </c>
      <c r="J32" s="2">
        <v>24</v>
      </c>
      <c r="K32" s="4" t="s">
        <v>0</v>
      </c>
      <c r="L32" s="1" t="s">
        <v>46</v>
      </c>
      <c r="M32" s="1" t="s">
        <v>35</v>
      </c>
      <c r="N32" s="5">
        <v>7.07</v>
      </c>
      <c r="O32" s="1" t="s">
        <v>48</v>
      </c>
      <c r="P32" s="5">
        <v>19</v>
      </c>
    </row>
    <row r="33" spans="1:16" x14ac:dyDescent="0.25">
      <c r="A33" t="s">
        <v>115</v>
      </c>
      <c r="B33" s="1" t="s">
        <v>114</v>
      </c>
      <c r="C33" s="2">
        <v>95194</v>
      </c>
      <c r="D33" s="1" t="s">
        <v>43</v>
      </c>
      <c r="E33" s="1" t="s">
        <v>44</v>
      </c>
      <c r="F33" s="1" t="s">
        <v>45</v>
      </c>
      <c r="G33" s="3">
        <v>44487</v>
      </c>
      <c r="H33" s="3">
        <v>44487</v>
      </c>
      <c r="I33" s="3">
        <v>45230</v>
      </c>
      <c r="J33" s="2">
        <v>24</v>
      </c>
      <c r="K33" s="4" t="s">
        <v>0</v>
      </c>
      <c r="L33" s="1" t="s">
        <v>46</v>
      </c>
      <c r="M33" s="1" t="s">
        <v>35</v>
      </c>
      <c r="N33" s="5">
        <v>7.07</v>
      </c>
      <c r="O33" s="1" t="s">
        <v>25</v>
      </c>
      <c r="P33" s="5">
        <v>20.21</v>
      </c>
    </row>
    <row r="34" spans="1:16" x14ac:dyDescent="0.25">
      <c r="A34" t="s">
        <v>115</v>
      </c>
      <c r="B34" s="1" t="s">
        <v>114</v>
      </c>
      <c r="C34" s="2">
        <v>95194</v>
      </c>
      <c r="D34" s="1" t="s">
        <v>43</v>
      </c>
      <c r="E34" s="1" t="s">
        <v>44</v>
      </c>
      <c r="F34" s="1" t="s">
        <v>45</v>
      </c>
      <c r="G34" s="3">
        <v>44487</v>
      </c>
      <c r="H34" s="3">
        <v>44487</v>
      </c>
      <c r="I34" s="3">
        <v>45230</v>
      </c>
      <c r="J34" s="2">
        <v>24</v>
      </c>
      <c r="K34" s="4" t="s">
        <v>0</v>
      </c>
      <c r="L34" s="1" t="s">
        <v>46</v>
      </c>
      <c r="M34" s="1" t="s">
        <v>35</v>
      </c>
      <c r="N34" s="5">
        <v>7.07</v>
      </c>
      <c r="O34" s="1" t="s">
        <v>37</v>
      </c>
      <c r="P34" s="5">
        <v>22</v>
      </c>
    </row>
    <row r="35" spans="1:16" x14ac:dyDescent="0.25">
      <c r="A35" t="s">
        <v>115</v>
      </c>
      <c r="B35" s="1" t="s">
        <v>114</v>
      </c>
      <c r="C35" s="2">
        <v>95194</v>
      </c>
      <c r="D35" s="1" t="s">
        <v>43</v>
      </c>
      <c r="E35" s="1" t="s">
        <v>44</v>
      </c>
      <c r="F35" s="1" t="s">
        <v>45</v>
      </c>
      <c r="G35" s="3">
        <v>44487</v>
      </c>
      <c r="H35" s="3">
        <v>44487</v>
      </c>
      <c r="I35" s="3">
        <v>45230</v>
      </c>
      <c r="J35" s="2">
        <v>24</v>
      </c>
      <c r="K35" s="4" t="s">
        <v>0</v>
      </c>
      <c r="L35" s="1" t="s">
        <v>46</v>
      </c>
      <c r="M35" s="1" t="s">
        <v>35</v>
      </c>
      <c r="N35" s="5">
        <v>7.07</v>
      </c>
      <c r="O35" s="1" t="s">
        <v>26</v>
      </c>
      <c r="P35" s="5">
        <v>26.542400000000001</v>
      </c>
    </row>
    <row r="36" spans="1:16" x14ac:dyDescent="0.25">
      <c r="A36" t="s">
        <v>115</v>
      </c>
      <c r="B36" s="1" t="s">
        <v>114</v>
      </c>
      <c r="C36" s="2">
        <v>95194</v>
      </c>
      <c r="D36" s="1" t="s">
        <v>43</v>
      </c>
      <c r="E36" s="1" t="s">
        <v>44</v>
      </c>
      <c r="F36" s="1" t="s">
        <v>45</v>
      </c>
      <c r="G36" s="3">
        <v>44487</v>
      </c>
      <c r="H36" s="3">
        <v>44487</v>
      </c>
      <c r="I36" s="3">
        <v>45230</v>
      </c>
      <c r="J36" s="2">
        <v>24</v>
      </c>
      <c r="K36" s="4" t="s">
        <v>0</v>
      </c>
      <c r="L36" s="1" t="s">
        <v>46</v>
      </c>
      <c r="M36" s="1" t="s">
        <v>35</v>
      </c>
      <c r="N36" s="5">
        <v>7.07</v>
      </c>
      <c r="O36" s="1" t="s">
        <v>39</v>
      </c>
      <c r="P36" s="5">
        <v>148.66999999999999</v>
      </c>
    </row>
    <row r="37" spans="1:16" x14ac:dyDescent="0.25">
      <c r="A37" t="s">
        <v>115</v>
      </c>
      <c r="B37" s="1" t="s">
        <v>114</v>
      </c>
      <c r="C37" s="2">
        <v>95908</v>
      </c>
      <c r="D37" s="1" t="s">
        <v>49</v>
      </c>
      <c r="E37" s="1" t="s">
        <v>50</v>
      </c>
      <c r="F37" s="1" t="s">
        <v>51</v>
      </c>
      <c r="G37" s="3">
        <v>44468</v>
      </c>
      <c r="H37" s="3">
        <v>44508</v>
      </c>
      <c r="I37" s="3">
        <v>45053</v>
      </c>
      <c r="J37" s="2">
        <v>12</v>
      </c>
      <c r="K37" s="4">
        <v>25</v>
      </c>
      <c r="L37" s="1" t="s">
        <v>52</v>
      </c>
      <c r="M37" s="1" t="s">
        <v>35</v>
      </c>
      <c r="N37" s="5">
        <v>7.77</v>
      </c>
      <c r="O37" s="1" t="s">
        <v>20</v>
      </c>
      <c r="P37" s="5" t="s">
        <v>0</v>
      </c>
    </row>
    <row r="38" spans="1:16" x14ac:dyDescent="0.25">
      <c r="A38" t="s">
        <v>115</v>
      </c>
      <c r="B38" s="1" t="s">
        <v>114</v>
      </c>
      <c r="C38" s="2">
        <v>95908</v>
      </c>
      <c r="D38" s="1" t="s">
        <v>49</v>
      </c>
      <c r="E38" s="1" t="s">
        <v>50</v>
      </c>
      <c r="F38" s="1" t="s">
        <v>51</v>
      </c>
      <c r="G38" s="3">
        <v>44468</v>
      </c>
      <c r="H38" s="3">
        <v>44508</v>
      </c>
      <c r="I38" s="3">
        <v>45053</v>
      </c>
      <c r="J38" s="2">
        <v>12</v>
      </c>
      <c r="K38" s="4" t="s">
        <v>0</v>
      </c>
      <c r="L38" s="1" t="s">
        <v>52</v>
      </c>
      <c r="M38" s="1" t="s">
        <v>35</v>
      </c>
      <c r="N38" s="5">
        <v>7.77</v>
      </c>
      <c r="O38" s="1" t="s">
        <v>34</v>
      </c>
      <c r="P38" s="5" t="s">
        <v>0</v>
      </c>
    </row>
    <row r="39" spans="1:16" x14ac:dyDescent="0.25">
      <c r="A39" t="s">
        <v>115</v>
      </c>
      <c r="B39" s="1" t="s">
        <v>114</v>
      </c>
      <c r="C39" s="2">
        <v>95908</v>
      </c>
      <c r="D39" s="1" t="s">
        <v>49</v>
      </c>
      <c r="E39" s="1" t="s">
        <v>50</v>
      </c>
      <c r="F39" s="1" t="s">
        <v>51</v>
      </c>
      <c r="G39" s="3">
        <v>44468</v>
      </c>
      <c r="H39" s="3">
        <v>44508</v>
      </c>
      <c r="I39" s="3">
        <v>45053</v>
      </c>
      <c r="J39" s="2">
        <v>12</v>
      </c>
      <c r="K39" s="4" t="s">
        <v>0</v>
      </c>
      <c r="L39" s="1" t="s">
        <v>52</v>
      </c>
      <c r="M39" s="1" t="s">
        <v>35</v>
      </c>
      <c r="N39" s="5">
        <v>7.77</v>
      </c>
      <c r="O39" s="1" t="s">
        <v>25</v>
      </c>
      <c r="P39" s="5" t="s">
        <v>0</v>
      </c>
    </row>
    <row r="40" spans="1:16" x14ac:dyDescent="0.25">
      <c r="A40" t="s">
        <v>115</v>
      </c>
      <c r="B40" s="1" t="s">
        <v>114</v>
      </c>
      <c r="C40" s="2">
        <v>95908</v>
      </c>
      <c r="D40" s="1" t="s">
        <v>49</v>
      </c>
      <c r="E40" s="1" t="s">
        <v>50</v>
      </c>
      <c r="F40" s="1" t="s">
        <v>51</v>
      </c>
      <c r="G40" s="3">
        <v>44468</v>
      </c>
      <c r="H40" s="3">
        <v>44508</v>
      </c>
      <c r="I40" s="3">
        <v>45053</v>
      </c>
      <c r="J40" s="2">
        <v>12</v>
      </c>
      <c r="K40" s="4" t="s">
        <v>0</v>
      </c>
      <c r="L40" s="1" t="s">
        <v>52</v>
      </c>
      <c r="M40" s="1" t="s">
        <v>35</v>
      </c>
      <c r="N40" s="5">
        <v>7.77</v>
      </c>
      <c r="O40" s="1" t="s">
        <v>48</v>
      </c>
      <c r="P40" s="5" t="s">
        <v>0</v>
      </c>
    </row>
    <row r="41" spans="1:16" x14ac:dyDescent="0.25">
      <c r="A41" t="s">
        <v>115</v>
      </c>
      <c r="B41" s="1" t="s">
        <v>114</v>
      </c>
      <c r="C41" s="2">
        <v>95908</v>
      </c>
      <c r="D41" s="1" t="s">
        <v>49</v>
      </c>
      <c r="E41" s="1" t="s">
        <v>50</v>
      </c>
      <c r="F41" s="1" t="s">
        <v>51</v>
      </c>
      <c r="G41" s="3">
        <v>44468</v>
      </c>
      <c r="H41" s="3">
        <v>44508</v>
      </c>
      <c r="I41" s="3">
        <v>45053</v>
      </c>
      <c r="J41" s="2">
        <v>12</v>
      </c>
      <c r="K41" s="4" t="s">
        <v>0</v>
      </c>
      <c r="L41" s="1" t="s">
        <v>52</v>
      </c>
      <c r="M41" s="1" t="s">
        <v>35</v>
      </c>
      <c r="N41" s="5">
        <v>7.77</v>
      </c>
      <c r="O41" s="1" t="s">
        <v>47</v>
      </c>
      <c r="P41" s="5" t="s">
        <v>0</v>
      </c>
    </row>
    <row r="42" spans="1:16" x14ac:dyDescent="0.25">
      <c r="A42" t="s">
        <v>115</v>
      </c>
      <c r="B42" s="1" t="s">
        <v>114</v>
      </c>
      <c r="C42" s="2">
        <v>95908</v>
      </c>
      <c r="D42" s="1" t="s">
        <v>49</v>
      </c>
      <c r="E42" s="1" t="s">
        <v>50</v>
      </c>
      <c r="F42" s="1" t="s">
        <v>51</v>
      </c>
      <c r="G42" s="3">
        <v>44468</v>
      </c>
      <c r="H42" s="3">
        <v>44508</v>
      </c>
      <c r="I42" s="3">
        <v>45053</v>
      </c>
      <c r="J42" s="2">
        <v>12</v>
      </c>
      <c r="K42" s="4" t="s">
        <v>0</v>
      </c>
      <c r="L42" s="1" t="s">
        <v>52</v>
      </c>
      <c r="M42" s="1" t="s">
        <v>35</v>
      </c>
      <c r="N42" s="5">
        <v>7.77</v>
      </c>
      <c r="O42" s="1" t="s">
        <v>24</v>
      </c>
      <c r="P42" s="5" t="s">
        <v>0</v>
      </c>
    </row>
    <row r="43" spans="1:16" x14ac:dyDescent="0.25">
      <c r="A43" t="s">
        <v>115</v>
      </c>
      <c r="B43" s="1" t="s">
        <v>114</v>
      </c>
      <c r="C43" s="2">
        <v>95708</v>
      </c>
      <c r="D43" s="1" t="s">
        <v>16</v>
      </c>
      <c r="E43" s="1" t="s">
        <v>53</v>
      </c>
      <c r="F43" s="1" t="s">
        <v>54</v>
      </c>
      <c r="G43" s="3">
        <v>44470</v>
      </c>
      <c r="H43" s="3">
        <v>44539</v>
      </c>
      <c r="I43" s="3">
        <v>45999</v>
      </c>
      <c r="J43" s="2">
        <v>24</v>
      </c>
      <c r="K43" s="4" t="s">
        <v>0</v>
      </c>
      <c r="L43" s="1" t="s">
        <v>55</v>
      </c>
      <c r="M43" s="1" t="s">
        <v>35</v>
      </c>
      <c r="N43" s="5">
        <v>7.07</v>
      </c>
      <c r="O43" s="1" t="s">
        <v>20</v>
      </c>
      <c r="P43" s="5">
        <v>7.5</v>
      </c>
    </row>
    <row r="44" spans="1:16" x14ac:dyDescent="0.25">
      <c r="A44" t="s">
        <v>115</v>
      </c>
      <c r="B44" s="1" t="s">
        <v>114</v>
      </c>
      <c r="C44" s="2">
        <v>95708</v>
      </c>
      <c r="D44" s="1" t="s">
        <v>16</v>
      </c>
      <c r="E44" s="1" t="s">
        <v>53</v>
      </c>
      <c r="F44" s="1" t="s">
        <v>54</v>
      </c>
      <c r="G44" s="3">
        <v>44470</v>
      </c>
      <c r="H44" s="3">
        <v>44539</v>
      </c>
      <c r="I44" s="3">
        <v>45999</v>
      </c>
      <c r="J44" s="2">
        <v>24</v>
      </c>
      <c r="K44" s="4" t="s">
        <v>0</v>
      </c>
      <c r="L44" s="1" t="s">
        <v>55</v>
      </c>
      <c r="M44" s="1" t="s">
        <v>35</v>
      </c>
      <c r="N44" s="5">
        <v>7.07</v>
      </c>
      <c r="O44" s="1" t="s">
        <v>24</v>
      </c>
      <c r="P44" s="5">
        <v>8.78322</v>
      </c>
    </row>
    <row r="45" spans="1:16" x14ac:dyDescent="0.25">
      <c r="A45" t="s">
        <v>115</v>
      </c>
      <c r="B45" s="1" t="s">
        <v>114</v>
      </c>
      <c r="C45" s="2">
        <v>95708</v>
      </c>
      <c r="D45" s="1" t="s">
        <v>16</v>
      </c>
      <c r="E45" s="1" t="s">
        <v>53</v>
      </c>
      <c r="F45" s="1" t="s">
        <v>54</v>
      </c>
      <c r="G45" s="3">
        <v>44470</v>
      </c>
      <c r="H45" s="3">
        <v>44539</v>
      </c>
      <c r="I45" s="3">
        <v>45999</v>
      </c>
      <c r="J45" s="2">
        <v>24</v>
      </c>
      <c r="K45" s="4" t="s">
        <v>0</v>
      </c>
      <c r="L45" s="1" t="s">
        <v>55</v>
      </c>
      <c r="M45" s="1" t="s">
        <v>35</v>
      </c>
      <c r="N45" s="5">
        <v>7.07</v>
      </c>
      <c r="O45" s="1" t="s">
        <v>36</v>
      </c>
      <c r="P45" s="5">
        <v>9.4</v>
      </c>
    </row>
    <row r="46" spans="1:16" x14ac:dyDescent="0.25">
      <c r="A46" t="s">
        <v>115</v>
      </c>
      <c r="B46" s="1" t="s">
        <v>114</v>
      </c>
      <c r="C46" s="2">
        <v>95708</v>
      </c>
      <c r="D46" s="1" t="s">
        <v>16</v>
      </c>
      <c r="E46" s="1" t="s">
        <v>53</v>
      </c>
      <c r="F46" s="1" t="s">
        <v>54</v>
      </c>
      <c r="G46" s="3">
        <v>44470</v>
      </c>
      <c r="H46" s="3">
        <v>44539</v>
      </c>
      <c r="I46" s="3">
        <v>45999</v>
      </c>
      <c r="J46" s="2">
        <v>24</v>
      </c>
      <c r="K46" s="4" t="s">
        <v>0</v>
      </c>
      <c r="L46" s="1" t="s">
        <v>55</v>
      </c>
      <c r="M46" s="1" t="s">
        <v>35</v>
      </c>
      <c r="N46" s="5">
        <v>7.07</v>
      </c>
      <c r="O46" s="1" t="s">
        <v>34</v>
      </c>
      <c r="P46" s="5">
        <v>9.7899999999999991</v>
      </c>
    </row>
    <row r="47" spans="1:16" x14ac:dyDescent="0.25">
      <c r="A47" t="s">
        <v>115</v>
      </c>
      <c r="B47" s="1" t="s">
        <v>114</v>
      </c>
      <c r="C47" s="2">
        <v>95708</v>
      </c>
      <c r="D47" s="1" t="s">
        <v>16</v>
      </c>
      <c r="E47" s="1" t="s">
        <v>53</v>
      </c>
      <c r="F47" s="1" t="s">
        <v>54</v>
      </c>
      <c r="G47" s="3">
        <v>44470</v>
      </c>
      <c r="H47" s="3">
        <v>44539</v>
      </c>
      <c r="I47" s="3">
        <v>45999</v>
      </c>
      <c r="J47" s="2">
        <v>24</v>
      </c>
      <c r="K47" s="4" t="s">
        <v>0</v>
      </c>
      <c r="L47" s="1" t="s">
        <v>55</v>
      </c>
      <c r="M47" s="1" t="s">
        <v>35</v>
      </c>
      <c r="N47" s="5">
        <v>7.07</v>
      </c>
      <c r="O47" s="1" t="s">
        <v>25</v>
      </c>
      <c r="P47" s="5">
        <v>20.21</v>
      </c>
    </row>
    <row r="48" spans="1:16" x14ac:dyDescent="0.25">
      <c r="A48" t="s">
        <v>115</v>
      </c>
      <c r="B48" s="1" t="s">
        <v>114</v>
      </c>
      <c r="C48" s="2">
        <v>95708</v>
      </c>
      <c r="D48" s="1" t="s">
        <v>16</v>
      </c>
      <c r="E48" s="1" t="s">
        <v>53</v>
      </c>
      <c r="F48" s="1" t="s">
        <v>54</v>
      </c>
      <c r="G48" s="3">
        <v>44470</v>
      </c>
      <c r="H48" s="3">
        <v>44539</v>
      </c>
      <c r="I48" s="3">
        <v>45999</v>
      </c>
      <c r="J48" s="2">
        <v>24</v>
      </c>
      <c r="K48" s="4">
        <v>1024</v>
      </c>
      <c r="L48" s="1" t="s">
        <v>55</v>
      </c>
      <c r="M48" s="1" t="s">
        <v>35</v>
      </c>
      <c r="N48" s="5">
        <v>7.07</v>
      </c>
      <c r="O48" s="1" t="s">
        <v>37</v>
      </c>
      <c r="P48" s="5">
        <v>22</v>
      </c>
    </row>
    <row r="49" spans="1:16" x14ac:dyDescent="0.25">
      <c r="A49" t="s">
        <v>115</v>
      </c>
      <c r="B49" s="1" t="s">
        <v>114</v>
      </c>
      <c r="C49" s="2">
        <v>95708</v>
      </c>
      <c r="D49" s="1" t="s">
        <v>16</v>
      </c>
      <c r="E49" s="1" t="s">
        <v>53</v>
      </c>
      <c r="F49" s="1" t="s">
        <v>54</v>
      </c>
      <c r="G49" s="3">
        <v>44470</v>
      </c>
      <c r="H49" s="3">
        <v>44539</v>
      </c>
      <c r="I49" s="3">
        <v>45999</v>
      </c>
      <c r="J49" s="2">
        <v>24</v>
      </c>
      <c r="K49" s="4" t="s">
        <v>0</v>
      </c>
      <c r="L49" s="1" t="s">
        <v>55</v>
      </c>
      <c r="M49" s="1" t="s">
        <v>35</v>
      </c>
      <c r="N49" s="5">
        <v>7.07</v>
      </c>
      <c r="O49" s="1" t="s">
        <v>47</v>
      </c>
      <c r="P49" s="5">
        <v>25</v>
      </c>
    </row>
    <row r="50" spans="1:16" x14ac:dyDescent="0.25">
      <c r="A50" t="s">
        <v>115</v>
      </c>
      <c r="B50" s="1" t="s">
        <v>114</v>
      </c>
      <c r="C50" s="2">
        <v>95708</v>
      </c>
      <c r="D50" s="1" t="s">
        <v>16</v>
      </c>
      <c r="E50" s="1" t="s">
        <v>53</v>
      </c>
      <c r="F50" s="1" t="s">
        <v>54</v>
      </c>
      <c r="G50" s="3">
        <v>44470</v>
      </c>
      <c r="H50" s="3">
        <v>44539</v>
      </c>
      <c r="I50" s="3">
        <v>45999</v>
      </c>
      <c r="J50" s="2">
        <v>24</v>
      </c>
      <c r="K50" s="4" t="s">
        <v>0</v>
      </c>
      <c r="L50" s="1" t="s">
        <v>55</v>
      </c>
      <c r="M50" s="1" t="s">
        <v>35</v>
      </c>
      <c r="N50" s="5">
        <v>7.07</v>
      </c>
      <c r="O50" s="1" t="s">
        <v>26</v>
      </c>
      <c r="P50" s="5">
        <v>26.545000000000002</v>
      </c>
    </row>
    <row r="51" spans="1:16" x14ac:dyDescent="0.25">
      <c r="A51" t="s">
        <v>115</v>
      </c>
      <c r="B51" s="1" t="s">
        <v>114</v>
      </c>
      <c r="C51" s="2">
        <v>95708</v>
      </c>
      <c r="D51" s="1" t="s">
        <v>16</v>
      </c>
      <c r="E51" s="1" t="s">
        <v>53</v>
      </c>
      <c r="F51" s="1" t="s">
        <v>54</v>
      </c>
      <c r="G51" s="3">
        <v>44470</v>
      </c>
      <c r="H51" s="3">
        <v>44539</v>
      </c>
      <c r="I51" s="3">
        <v>45999</v>
      </c>
      <c r="J51" s="2">
        <v>24</v>
      </c>
      <c r="K51" s="4" t="s">
        <v>0</v>
      </c>
      <c r="L51" s="1" t="s">
        <v>55</v>
      </c>
      <c r="M51" s="1" t="s">
        <v>35</v>
      </c>
      <c r="N51" s="5">
        <v>7.07</v>
      </c>
      <c r="O51" s="1" t="s">
        <v>48</v>
      </c>
      <c r="P51" s="5">
        <v>48</v>
      </c>
    </row>
    <row r="52" spans="1:16" x14ac:dyDescent="0.25">
      <c r="A52" t="s">
        <v>115</v>
      </c>
      <c r="B52" s="1" t="s">
        <v>114</v>
      </c>
      <c r="C52" s="2">
        <v>95708</v>
      </c>
      <c r="D52" s="1" t="s">
        <v>16</v>
      </c>
      <c r="E52" s="1" t="s">
        <v>53</v>
      </c>
      <c r="F52" s="1" t="s">
        <v>54</v>
      </c>
      <c r="G52" s="3">
        <v>44470</v>
      </c>
      <c r="H52" s="3">
        <v>44539</v>
      </c>
      <c r="I52" s="3">
        <v>45999</v>
      </c>
      <c r="J52" s="2">
        <v>24</v>
      </c>
      <c r="K52" s="4" t="s">
        <v>0</v>
      </c>
      <c r="L52" s="1" t="s">
        <v>55</v>
      </c>
      <c r="M52" s="1" t="s">
        <v>35</v>
      </c>
      <c r="N52" s="5">
        <v>7.07</v>
      </c>
      <c r="O52" s="1" t="s">
        <v>39</v>
      </c>
      <c r="P52" s="5">
        <v>148.66999999999999</v>
      </c>
    </row>
    <row r="53" spans="1:16" x14ac:dyDescent="0.25">
      <c r="A53" t="s">
        <v>115</v>
      </c>
      <c r="B53" s="1" t="s">
        <v>114</v>
      </c>
      <c r="C53" s="2">
        <v>97676</v>
      </c>
      <c r="D53" s="1" t="s">
        <v>49</v>
      </c>
      <c r="E53" s="1" t="s">
        <v>56</v>
      </c>
      <c r="F53" s="1" t="s">
        <v>54</v>
      </c>
      <c r="G53" s="3">
        <v>44537</v>
      </c>
      <c r="H53" s="3">
        <v>44553</v>
      </c>
      <c r="I53" s="3">
        <v>45099</v>
      </c>
      <c r="J53" s="2">
        <v>12</v>
      </c>
      <c r="K53" s="4">
        <v>200</v>
      </c>
      <c r="L53" s="1" t="s">
        <v>57</v>
      </c>
      <c r="M53" s="1" t="s">
        <v>48</v>
      </c>
      <c r="N53" s="5">
        <v>12</v>
      </c>
      <c r="O53" s="1" t="s">
        <v>35</v>
      </c>
      <c r="P53" s="5" t="s">
        <v>0</v>
      </c>
    </row>
    <row r="54" spans="1:16" x14ac:dyDescent="0.25">
      <c r="A54" t="s">
        <v>115</v>
      </c>
      <c r="B54" s="1" t="s">
        <v>114</v>
      </c>
      <c r="C54" s="2">
        <v>97676</v>
      </c>
      <c r="D54" s="1" t="s">
        <v>49</v>
      </c>
      <c r="E54" s="1" t="s">
        <v>56</v>
      </c>
      <c r="F54" s="1" t="s">
        <v>54</v>
      </c>
      <c r="G54" s="3">
        <v>44537</v>
      </c>
      <c r="H54" s="3">
        <v>44553</v>
      </c>
      <c r="I54" s="3">
        <v>45099</v>
      </c>
      <c r="J54" s="2">
        <v>12</v>
      </c>
      <c r="K54" s="4" t="s">
        <v>0</v>
      </c>
      <c r="L54" s="1" t="s">
        <v>57</v>
      </c>
      <c r="M54" s="1" t="s">
        <v>48</v>
      </c>
      <c r="N54" s="5">
        <v>12</v>
      </c>
      <c r="O54" s="1" t="s">
        <v>25</v>
      </c>
      <c r="P54" s="5" t="s">
        <v>0</v>
      </c>
    </row>
    <row r="55" spans="1:16" x14ac:dyDescent="0.25">
      <c r="A55" t="s">
        <v>115</v>
      </c>
      <c r="B55" s="1" t="s">
        <v>114</v>
      </c>
      <c r="C55" s="2">
        <v>97676</v>
      </c>
      <c r="D55" s="1" t="s">
        <v>49</v>
      </c>
      <c r="E55" s="1" t="s">
        <v>56</v>
      </c>
      <c r="F55" s="1" t="s">
        <v>54</v>
      </c>
      <c r="G55" s="3">
        <v>44537</v>
      </c>
      <c r="H55" s="3">
        <v>44553</v>
      </c>
      <c r="I55" s="3">
        <v>45099</v>
      </c>
      <c r="J55" s="2">
        <v>12</v>
      </c>
      <c r="K55" s="4" t="s">
        <v>0</v>
      </c>
      <c r="L55" s="1" t="s">
        <v>57</v>
      </c>
      <c r="M55" s="1" t="s">
        <v>48</v>
      </c>
      <c r="N55" s="5">
        <v>12</v>
      </c>
      <c r="O55" s="1" t="s">
        <v>26</v>
      </c>
      <c r="P55" s="5" t="s">
        <v>0</v>
      </c>
    </row>
    <row r="56" spans="1:16" x14ac:dyDescent="0.25">
      <c r="A56" t="s">
        <v>115</v>
      </c>
      <c r="B56" s="1" t="s">
        <v>114</v>
      </c>
      <c r="C56" s="2">
        <v>97676</v>
      </c>
      <c r="D56" s="1" t="s">
        <v>49</v>
      </c>
      <c r="E56" s="1" t="s">
        <v>56</v>
      </c>
      <c r="F56" s="1" t="s">
        <v>54</v>
      </c>
      <c r="G56" s="3">
        <v>44537</v>
      </c>
      <c r="H56" s="3">
        <v>44553</v>
      </c>
      <c r="I56" s="3">
        <v>45099</v>
      </c>
      <c r="J56" s="2">
        <v>12</v>
      </c>
      <c r="K56" s="4" t="s">
        <v>0</v>
      </c>
      <c r="L56" s="1" t="s">
        <v>57</v>
      </c>
      <c r="M56" s="1" t="s">
        <v>48</v>
      </c>
      <c r="N56" s="5">
        <v>12</v>
      </c>
      <c r="O56" s="1" t="s">
        <v>47</v>
      </c>
      <c r="P56" s="5" t="s">
        <v>0</v>
      </c>
    </row>
    <row r="57" spans="1:16" x14ac:dyDescent="0.25">
      <c r="A57" t="s">
        <v>115</v>
      </c>
      <c r="B57" s="1" t="s">
        <v>114</v>
      </c>
      <c r="C57" s="2">
        <v>97676</v>
      </c>
      <c r="D57" s="1" t="s">
        <v>49</v>
      </c>
      <c r="E57" s="1" t="s">
        <v>56</v>
      </c>
      <c r="F57" s="1" t="s">
        <v>54</v>
      </c>
      <c r="G57" s="3">
        <v>44537</v>
      </c>
      <c r="H57" s="3">
        <v>44553</v>
      </c>
      <c r="I57" s="3">
        <v>45099</v>
      </c>
      <c r="J57" s="2">
        <v>12</v>
      </c>
      <c r="K57" s="4" t="s">
        <v>0</v>
      </c>
      <c r="L57" s="1" t="s">
        <v>57</v>
      </c>
      <c r="M57" s="1" t="s">
        <v>48</v>
      </c>
      <c r="N57" s="5">
        <v>12</v>
      </c>
      <c r="O57" s="1" t="s">
        <v>38</v>
      </c>
      <c r="P57" s="5" t="s">
        <v>0</v>
      </c>
    </row>
    <row r="58" spans="1:16" x14ac:dyDescent="0.25">
      <c r="A58" t="s">
        <v>115</v>
      </c>
      <c r="B58" s="1" t="s">
        <v>114</v>
      </c>
      <c r="C58" s="2">
        <v>97676</v>
      </c>
      <c r="D58" s="1" t="s">
        <v>49</v>
      </c>
      <c r="E58" s="1" t="s">
        <v>56</v>
      </c>
      <c r="F58" s="1" t="s">
        <v>54</v>
      </c>
      <c r="G58" s="3">
        <v>44537</v>
      </c>
      <c r="H58" s="3">
        <v>44553</v>
      </c>
      <c r="I58" s="3">
        <v>45099</v>
      </c>
      <c r="J58" s="2">
        <v>12</v>
      </c>
      <c r="K58" s="4" t="s">
        <v>0</v>
      </c>
      <c r="L58" s="1" t="s">
        <v>57</v>
      </c>
      <c r="M58" s="1" t="s">
        <v>48</v>
      </c>
      <c r="N58" s="5">
        <v>12</v>
      </c>
      <c r="O58" s="1" t="s">
        <v>24</v>
      </c>
      <c r="P58" s="5" t="s">
        <v>0</v>
      </c>
    </row>
    <row r="59" spans="1:16" x14ac:dyDescent="0.25">
      <c r="A59" t="s">
        <v>115</v>
      </c>
      <c r="B59" s="1" t="s">
        <v>114</v>
      </c>
      <c r="C59" s="2">
        <v>94460</v>
      </c>
      <c r="D59" s="1" t="s">
        <v>16</v>
      </c>
      <c r="E59" s="1" t="s">
        <v>58</v>
      </c>
      <c r="F59" s="1" t="s">
        <v>51</v>
      </c>
      <c r="G59" s="3">
        <v>44467</v>
      </c>
      <c r="H59" s="3">
        <v>44562</v>
      </c>
      <c r="I59" s="3">
        <v>46022</v>
      </c>
      <c r="J59" s="2">
        <v>36</v>
      </c>
      <c r="K59" s="4" t="s">
        <v>0</v>
      </c>
      <c r="L59" s="1" t="s">
        <v>59</v>
      </c>
      <c r="M59" s="1" t="s">
        <v>35</v>
      </c>
      <c r="N59" s="5">
        <v>7.55</v>
      </c>
      <c r="O59" s="1" t="s">
        <v>24</v>
      </c>
      <c r="P59" s="5">
        <v>8.78322</v>
      </c>
    </row>
    <row r="60" spans="1:16" x14ac:dyDescent="0.25">
      <c r="A60" t="s">
        <v>115</v>
      </c>
      <c r="B60" s="1" t="s">
        <v>114</v>
      </c>
      <c r="C60" s="2">
        <v>94460</v>
      </c>
      <c r="D60" s="1" t="s">
        <v>16</v>
      </c>
      <c r="E60" s="1" t="s">
        <v>58</v>
      </c>
      <c r="F60" s="1" t="s">
        <v>51</v>
      </c>
      <c r="G60" s="3">
        <v>44467</v>
      </c>
      <c r="H60" s="3">
        <v>44562</v>
      </c>
      <c r="I60" s="3">
        <v>46022</v>
      </c>
      <c r="J60" s="2">
        <v>36</v>
      </c>
      <c r="K60" s="4" t="s">
        <v>0</v>
      </c>
      <c r="L60" s="1" t="s">
        <v>59</v>
      </c>
      <c r="M60" s="1" t="s">
        <v>35</v>
      </c>
      <c r="N60" s="5">
        <v>7.55</v>
      </c>
      <c r="O60" s="1" t="s">
        <v>36</v>
      </c>
      <c r="P60" s="5">
        <v>9.4</v>
      </c>
    </row>
    <row r="61" spans="1:16" x14ac:dyDescent="0.25">
      <c r="A61" t="s">
        <v>115</v>
      </c>
      <c r="B61" s="1" t="s">
        <v>114</v>
      </c>
      <c r="C61" s="2">
        <v>94460</v>
      </c>
      <c r="D61" s="1" t="s">
        <v>16</v>
      </c>
      <c r="E61" s="1" t="s">
        <v>58</v>
      </c>
      <c r="F61" s="1" t="s">
        <v>51</v>
      </c>
      <c r="G61" s="3">
        <v>44467</v>
      </c>
      <c r="H61" s="3">
        <v>44562</v>
      </c>
      <c r="I61" s="3">
        <v>46022</v>
      </c>
      <c r="J61" s="2">
        <v>36</v>
      </c>
      <c r="K61" s="4" t="s">
        <v>0</v>
      </c>
      <c r="L61" s="1" t="s">
        <v>59</v>
      </c>
      <c r="M61" s="1" t="s">
        <v>35</v>
      </c>
      <c r="N61" s="5">
        <v>7.55</v>
      </c>
      <c r="O61" s="1" t="s">
        <v>34</v>
      </c>
      <c r="P61" s="5">
        <v>9.8000000000000007</v>
      </c>
    </row>
    <row r="62" spans="1:16" x14ac:dyDescent="0.25">
      <c r="A62" t="s">
        <v>115</v>
      </c>
      <c r="B62" s="1" t="s">
        <v>114</v>
      </c>
      <c r="C62" s="2">
        <v>94460</v>
      </c>
      <c r="D62" s="1" t="s">
        <v>16</v>
      </c>
      <c r="E62" s="1" t="s">
        <v>58</v>
      </c>
      <c r="F62" s="1" t="s">
        <v>51</v>
      </c>
      <c r="G62" s="3">
        <v>44467</v>
      </c>
      <c r="H62" s="3">
        <v>44562</v>
      </c>
      <c r="I62" s="3">
        <v>46022</v>
      </c>
      <c r="J62" s="2">
        <v>36</v>
      </c>
      <c r="K62" s="4" t="s">
        <v>0</v>
      </c>
      <c r="L62" s="1" t="s">
        <v>59</v>
      </c>
      <c r="M62" s="1" t="s">
        <v>35</v>
      </c>
      <c r="N62" s="5">
        <v>7.55</v>
      </c>
      <c r="O62" s="1" t="s">
        <v>20</v>
      </c>
      <c r="P62" s="5">
        <v>15</v>
      </c>
    </row>
    <row r="63" spans="1:16" x14ac:dyDescent="0.25">
      <c r="A63" t="s">
        <v>115</v>
      </c>
      <c r="B63" s="1" t="s">
        <v>114</v>
      </c>
      <c r="C63" s="2">
        <v>94460</v>
      </c>
      <c r="D63" s="1" t="s">
        <v>16</v>
      </c>
      <c r="E63" s="1" t="s">
        <v>58</v>
      </c>
      <c r="F63" s="1" t="s">
        <v>51</v>
      </c>
      <c r="G63" s="3">
        <v>44467</v>
      </c>
      <c r="H63" s="3">
        <v>44562</v>
      </c>
      <c r="I63" s="3">
        <v>46022</v>
      </c>
      <c r="J63" s="2">
        <v>36</v>
      </c>
      <c r="K63" s="4" t="s">
        <v>0</v>
      </c>
      <c r="L63" s="1" t="s">
        <v>59</v>
      </c>
      <c r="M63" s="1" t="s">
        <v>35</v>
      </c>
      <c r="N63" s="5">
        <v>7.55</v>
      </c>
      <c r="O63" s="1" t="s">
        <v>25</v>
      </c>
      <c r="P63" s="5">
        <v>20.21</v>
      </c>
    </row>
    <row r="64" spans="1:16" x14ac:dyDescent="0.25">
      <c r="A64" t="s">
        <v>115</v>
      </c>
      <c r="B64" s="1" t="s">
        <v>114</v>
      </c>
      <c r="C64" s="2">
        <v>94460</v>
      </c>
      <c r="D64" s="1" t="s">
        <v>16</v>
      </c>
      <c r="E64" s="1" t="s">
        <v>58</v>
      </c>
      <c r="F64" s="1" t="s">
        <v>51</v>
      </c>
      <c r="G64" s="3">
        <v>44467</v>
      </c>
      <c r="H64" s="3">
        <v>44562</v>
      </c>
      <c r="I64" s="3">
        <v>46022</v>
      </c>
      <c r="J64" s="2">
        <v>36</v>
      </c>
      <c r="K64" s="4">
        <v>1133</v>
      </c>
      <c r="L64" s="1" t="s">
        <v>59</v>
      </c>
      <c r="M64" s="1" t="s">
        <v>35</v>
      </c>
      <c r="N64" s="5">
        <v>7.55</v>
      </c>
      <c r="O64" s="1" t="s">
        <v>37</v>
      </c>
      <c r="P64" s="5">
        <v>22</v>
      </c>
    </row>
    <row r="65" spans="1:16" x14ac:dyDescent="0.25">
      <c r="A65" t="s">
        <v>115</v>
      </c>
      <c r="B65" s="1" t="s">
        <v>114</v>
      </c>
      <c r="C65" s="2">
        <v>94460</v>
      </c>
      <c r="D65" s="1" t="s">
        <v>16</v>
      </c>
      <c r="E65" s="1" t="s">
        <v>58</v>
      </c>
      <c r="F65" s="1" t="s">
        <v>51</v>
      </c>
      <c r="G65" s="3">
        <v>44467</v>
      </c>
      <c r="H65" s="3">
        <v>44562</v>
      </c>
      <c r="I65" s="3">
        <v>46022</v>
      </c>
      <c r="J65" s="2">
        <v>36</v>
      </c>
      <c r="K65" s="4" t="s">
        <v>0</v>
      </c>
      <c r="L65" s="1" t="s">
        <v>59</v>
      </c>
      <c r="M65" s="1" t="s">
        <v>35</v>
      </c>
      <c r="N65" s="5">
        <v>7.55</v>
      </c>
      <c r="O65" s="1" t="s">
        <v>26</v>
      </c>
      <c r="P65" s="5">
        <v>26.542400000000001</v>
      </c>
    </row>
    <row r="66" spans="1:16" x14ac:dyDescent="0.25">
      <c r="A66" t="s">
        <v>115</v>
      </c>
      <c r="B66" s="1" t="s">
        <v>114</v>
      </c>
      <c r="C66" s="2">
        <v>94460</v>
      </c>
      <c r="D66" s="1" t="s">
        <v>16</v>
      </c>
      <c r="E66" s="1" t="s">
        <v>58</v>
      </c>
      <c r="F66" s="1" t="s">
        <v>51</v>
      </c>
      <c r="G66" s="3">
        <v>44467</v>
      </c>
      <c r="H66" s="3">
        <v>44562</v>
      </c>
      <c r="I66" s="3">
        <v>46022</v>
      </c>
      <c r="J66" s="2">
        <v>36</v>
      </c>
      <c r="K66" s="4" t="s">
        <v>0</v>
      </c>
      <c r="L66" s="1" t="s">
        <v>59</v>
      </c>
      <c r="M66" s="1" t="s">
        <v>35</v>
      </c>
      <c r="N66" s="5">
        <v>7.55</v>
      </c>
      <c r="O66" s="1" t="s">
        <v>47</v>
      </c>
      <c r="P66" s="5">
        <v>36</v>
      </c>
    </row>
    <row r="67" spans="1:16" x14ac:dyDescent="0.25">
      <c r="A67" t="s">
        <v>115</v>
      </c>
      <c r="B67" s="1" t="s">
        <v>114</v>
      </c>
      <c r="C67" s="2">
        <v>94460</v>
      </c>
      <c r="D67" s="1" t="s">
        <v>16</v>
      </c>
      <c r="E67" s="1" t="s">
        <v>58</v>
      </c>
      <c r="F67" s="1" t="s">
        <v>51</v>
      </c>
      <c r="G67" s="3">
        <v>44467</v>
      </c>
      <c r="H67" s="3">
        <v>44562</v>
      </c>
      <c r="I67" s="3">
        <v>46022</v>
      </c>
      <c r="J67" s="2">
        <v>36</v>
      </c>
      <c r="K67" s="4" t="s">
        <v>0</v>
      </c>
      <c r="L67" s="1" t="s">
        <v>59</v>
      </c>
      <c r="M67" s="1" t="s">
        <v>35</v>
      </c>
      <c r="N67" s="5">
        <v>7.55</v>
      </c>
      <c r="O67" s="1" t="s">
        <v>48</v>
      </c>
      <c r="P67" s="5">
        <v>48</v>
      </c>
    </row>
    <row r="68" spans="1:16" x14ac:dyDescent="0.25">
      <c r="A68" t="s">
        <v>115</v>
      </c>
      <c r="B68" s="1" t="s">
        <v>114</v>
      </c>
      <c r="C68" s="2">
        <v>94460</v>
      </c>
      <c r="D68" s="1" t="s">
        <v>16</v>
      </c>
      <c r="E68" s="1" t="s">
        <v>58</v>
      </c>
      <c r="F68" s="1" t="s">
        <v>51</v>
      </c>
      <c r="G68" s="3">
        <v>44467</v>
      </c>
      <c r="H68" s="3">
        <v>44562</v>
      </c>
      <c r="I68" s="3">
        <v>46022</v>
      </c>
      <c r="J68" s="2">
        <v>36</v>
      </c>
      <c r="K68" s="4" t="s">
        <v>0</v>
      </c>
      <c r="L68" s="1" t="s">
        <v>59</v>
      </c>
      <c r="M68" s="1" t="s">
        <v>35</v>
      </c>
      <c r="N68" s="5">
        <v>7.55</v>
      </c>
      <c r="O68" s="1" t="s">
        <v>38</v>
      </c>
      <c r="P68" s="5">
        <v>50</v>
      </c>
    </row>
    <row r="69" spans="1:16" x14ac:dyDescent="0.25">
      <c r="A69" t="s">
        <v>115</v>
      </c>
      <c r="B69" s="1" t="s">
        <v>114</v>
      </c>
      <c r="C69" s="2">
        <v>94460</v>
      </c>
      <c r="D69" s="1" t="s">
        <v>16</v>
      </c>
      <c r="E69" s="1" t="s">
        <v>58</v>
      </c>
      <c r="F69" s="1" t="s">
        <v>51</v>
      </c>
      <c r="G69" s="3">
        <v>44467</v>
      </c>
      <c r="H69" s="3">
        <v>44562</v>
      </c>
      <c r="I69" s="3">
        <v>46022</v>
      </c>
      <c r="J69" s="2">
        <v>36</v>
      </c>
      <c r="K69" s="4" t="s">
        <v>0</v>
      </c>
      <c r="L69" s="1" t="s">
        <v>59</v>
      </c>
      <c r="M69" s="1" t="s">
        <v>35</v>
      </c>
      <c r="N69" s="5">
        <v>7.55</v>
      </c>
      <c r="O69" s="1" t="s">
        <v>39</v>
      </c>
      <c r="P69" s="5">
        <v>148.66999999999999</v>
      </c>
    </row>
    <row r="70" spans="1:16" x14ac:dyDescent="0.25">
      <c r="C70" s="1"/>
      <c r="G70" s="1"/>
      <c r="H70" s="1"/>
      <c r="I70" s="1"/>
      <c r="J70" s="1"/>
      <c r="K70" s="4" t="str">
        <f>CONCATENATE("Totale: ", TEXT(SUBTOTAL(9, K12:K69), "###.###.###"), "")</f>
        <v>Totale: 11327..</v>
      </c>
      <c r="N70" s="1"/>
      <c r="P70" s="1"/>
    </row>
    <row r="71" spans="1:16" x14ac:dyDescent="0.25">
      <c r="B71" s="6" t="s">
        <v>60</v>
      </c>
      <c r="C71" s="1"/>
      <c r="G71" s="1"/>
      <c r="H71" s="1"/>
      <c r="I71" s="1"/>
      <c r="J71" s="1"/>
      <c r="K71" s="1"/>
      <c r="N71" s="1"/>
      <c r="P71" s="1"/>
    </row>
    <row r="72" spans="1:16" x14ac:dyDescent="0.25">
      <c r="A72" t="s">
        <v>116</v>
      </c>
      <c r="B72" s="1" t="s">
        <v>114</v>
      </c>
      <c r="C72" s="2">
        <v>95411</v>
      </c>
      <c r="D72" s="1" t="s">
        <v>49</v>
      </c>
      <c r="E72" s="1" t="s">
        <v>61</v>
      </c>
      <c r="F72" s="1" t="s">
        <v>62</v>
      </c>
      <c r="G72" s="3">
        <v>44438</v>
      </c>
      <c r="H72" s="3">
        <v>44466</v>
      </c>
      <c r="I72" s="3">
        <v>44742</v>
      </c>
      <c r="J72" s="2">
        <v>10</v>
      </c>
      <c r="K72" s="4" t="s">
        <v>0</v>
      </c>
      <c r="L72" s="1" t="s">
        <v>63</v>
      </c>
      <c r="M72" s="1" t="s">
        <v>34</v>
      </c>
      <c r="N72" s="5">
        <v>41.44</v>
      </c>
      <c r="O72" s="1" t="s">
        <v>20</v>
      </c>
      <c r="P72" s="5">
        <v>52</v>
      </c>
    </row>
    <row r="73" spans="1:16" x14ac:dyDescent="0.25">
      <c r="A73" t="s">
        <v>116</v>
      </c>
      <c r="B73" s="1" t="s">
        <v>114</v>
      </c>
      <c r="C73" s="2">
        <v>95411</v>
      </c>
      <c r="D73" s="1" t="s">
        <v>49</v>
      </c>
      <c r="E73" s="1" t="s">
        <v>61</v>
      </c>
      <c r="F73" s="1" t="s">
        <v>62</v>
      </c>
      <c r="G73" s="3">
        <v>44438</v>
      </c>
      <c r="H73" s="3">
        <v>44466</v>
      </c>
      <c r="I73" s="3">
        <v>44742</v>
      </c>
      <c r="J73" s="2">
        <v>10</v>
      </c>
      <c r="K73" s="4" t="s">
        <v>0</v>
      </c>
      <c r="L73" s="1" t="s">
        <v>63</v>
      </c>
      <c r="M73" s="1" t="s">
        <v>34</v>
      </c>
      <c r="N73" s="5">
        <v>41.44</v>
      </c>
      <c r="O73" s="1" t="s">
        <v>37</v>
      </c>
      <c r="P73" s="5">
        <v>52.5</v>
      </c>
    </row>
    <row r="74" spans="1:16" x14ac:dyDescent="0.25">
      <c r="A74" t="s">
        <v>116</v>
      </c>
      <c r="B74" s="1" t="s">
        <v>114</v>
      </c>
      <c r="C74" s="2">
        <v>95411</v>
      </c>
      <c r="D74" s="1" t="s">
        <v>49</v>
      </c>
      <c r="E74" s="1" t="s">
        <v>61</v>
      </c>
      <c r="F74" s="1" t="s">
        <v>62</v>
      </c>
      <c r="G74" s="3">
        <v>44438</v>
      </c>
      <c r="H74" s="3">
        <v>44466</v>
      </c>
      <c r="I74" s="3">
        <v>44742</v>
      </c>
      <c r="J74" s="2">
        <v>10</v>
      </c>
      <c r="K74" s="4" t="s">
        <v>0</v>
      </c>
      <c r="L74" s="1" t="s">
        <v>63</v>
      </c>
      <c r="M74" s="1" t="s">
        <v>34</v>
      </c>
      <c r="N74" s="5">
        <v>41.44</v>
      </c>
      <c r="O74" s="1" t="s">
        <v>36</v>
      </c>
      <c r="P74" s="5">
        <v>67.8</v>
      </c>
    </row>
    <row r="75" spans="1:16" x14ac:dyDescent="0.25">
      <c r="A75" t="s">
        <v>116</v>
      </c>
      <c r="B75" s="1" t="s">
        <v>114</v>
      </c>
      <c r="C75" s="2">
        <v>95411</v>
      </c>
      <c r="D75" s="1" t="s">
        <v>49</v>
      </c>
      <c r="E75" s="1" t="s">
        <v>61</v>
      </c>
      <c r="F75" s="1" t="s">
        <v>62</v>
      </c>
      <c r="G75" s="3">
        <v>44438</v>
      </c>
      <c r="H75" s="3">
        <v>44466</v>
      </c>
      <c r="I75" s="3">
        <v>44742</v>
      </c>
      <c r="J75" s="2">
        <v>10</v>
      </c>
      <c r="K75" s="4" t="s">
        <v>0</v>
      </c>
      <c r="L75" s="1" t="s">
        <v>63</v>
      </c>
      <c r="M75" s="1" t="s">
        <v>34</v>
      </c>
      <c r="N75" s="5">
        <v>41.44</v>
      </c>
      <c r="O75" s="1" t="s">
        <v>25</v>
      </c>
      <c r="P75" s="5">
        <v>70.94</v>
      </c>
    </row>
    <row r="76" spans="1:16" x14ac:dyDescent="0.25">
      <c r="A76" t="s">
        <v>116</v>
      </c>
      <c r="B76" s="1" t="s">
        <v>114</v>
      </c>
      <c r="C76" s="2">
        <v>95411</v>
      </c>
      <c r="D76" s="1" t="s">
        <v>49</v>
      </c>
      <c r="E76" s="1" t="s">
        <v>61</v>
      </c>
      <c r="F76" s="1" t="s">
        <v>62</v>
      </c>
      <c r="G76" s="3">
        <v>44438</v>
      </c>
      <c r="H76" s="3">
        <v>44466</v>
      </c>
      <c r="I76" s="3">
        <v>44742</v>
      </c>
      <c r="J76" s="2">
        <v>10</v>
      </c>
      <c r="K76" s="4" t="s">
        <v>0</v>
      </c>
      <c r="L76" s="1" t="s">
        <v>63</v>
      </c>
      <c r="M76" s="1" t="s">
        <v>34</v>
      </c>
      <c r="N76" s="5">
        <v>41.44</v>
      </c>
      <c r="O76" s="1" t="s">
        <v>47</v>
      </c>
      <c r="P76" s="5">
        <v>88</v>
      </c>
    </row>
    <row r="77" spans="1:16" x14ac:dyDescent="0.25">
      <c r="A77" t="s">
        <v>116</v>
      </c>
      <c r="B77" s="1" t="s">
        <v>114</v>
      </c>
      <c r="C77" s="2">
        <v>95411</v>
      </c>
      <c r="D77" s="1" t="s">
        <v>49</v>
      </c>
      <c r="E77" s="1" t="s">
        <v>61</v>
      </c>
      <c r="F77" s="1" t="s">
        <v>62</v>
      </c>
      <c r="G77" s="3">
        <v>44438</v>
      </c>
      <c r="H77" s="3">
        <v>44466</v>
      </c>
      <c r="I77" s="3">
        <v>44742</v>
      </c>
      <c r="J77" s="2">
        <v>10</v>
      </c>
      <c r="K77" s="4" t="s">
        <v>0</v>
      </c>
      <c r="L77" s="1" t="s">
        <v>63</v>
      </c>
      <c r="M77" s="1" t="s">
        <v>34</v>
      </c>
      <c r="N77" s="5">
        <v>41.44</v>
      </c>
      <c r="O77" s="1" t="s">
        <v>24</v>
      </c>
      <c r="P77" s="5">
        <v>97.55</v>
      </c>
    </row>
    <row r="78" spans="1:16" x14ac:dyDescent="0.25">
      <c r="A78" t="s">
        <v>116</v>
      </c>
      <c r="B78" s="1" t="s">
        <v>114</v>
      </c>
      <c r="C78" s="2">
        <v>95411</v>
      </c>
      <c r="D78" s="1" t="s">
        <v>49</v>
      </c>
      <c r="E78" s="1" t="s">
        <v>61</v>
      </c>
      <c r="F78" s="1" t="s">
        <v>62</v>
      </c>
      <c r="G78" s="3">
        <v>44438</v>
      </c>
      <c r="H78" s="3">
        <v>44466</v>
      </c>
      <c r="I78" s="3">
        <v>44742</v>
      </c>
      <c r="J78" s="2">
        <v>10</v>
      </c>
      <c r="K78" s="4" t="s">
        <v>0</v>
      </c>
      <c r="L78" s="1" t="s">
        <v>63</v>
      </c>
      <c r="M78" s="1" t="s">
        <v>34</v>
      </c>
      <c r="N78" s="5">
        <v>41.44</v>
      </c>
      <c r="O78" s="1" t="s">
        <v>26</v>
      </c>
      <c r="P78" s="5">
        <v>120</v>
      </c>
    </row>
    <row r="79" spans="1:16" x14ac:dyDescent="0.25">
      <c r="A79" t="s">
        <v>116</v>
      </c>
      <c r="B79" s="1" t="s">
        <v>114</v>
      </c>
      <c r="C79" s="2">
        <v>95411</v>
      </c>
      <c r="D79" s="1" t="s">
        <v>49</v>
      </c>
      <c r="E79" s="1" t="s">
        <v>61</v>
      </c>
      <c r="F79" s="1" t="s">
        <v>62</v>
      </c>
      <c r="G79" s="3">
        <v>44438</v>
      </c>
      <c r="H79" s="3">
        <v>44466</v>
      </c>
      <c r="I79" s="3">
        <v>44742</v>
      </c>
      <c r="J79" s="2">
        <v>10</v>
      </c>
      <c r="K79" s="4">
        <v>960</v>
      </c>
      <c r="L79" s="1" t="s">
        <v>63</v>
      </c>
      <c r="M79" s="1" t="s">
        <v>34</v>
      </c>
      <c r="N79" s="5">
        <v>41.44</v>
      </c>
      <c r="O79" s="1" t="s">
        <v>35</v>
      </c>
      <c r="P79" s="5">
        <v>230.63</v>
      </c>
    </row>
    <row r="80" spans="1:16" x14ac:dyDescent="0.25">
      <c r="A80" t="s">
        <v>116</v>
      </c>
      <c r="B80" s="1" t="s">
        <v>114</v>
      </c>
      <c r="C80" s="2">
        <v>95411</v>
      </c>
      <c r="D80" s="1" t="s">
        <v>49</v>
      </c>
      <c r="E80" s="1" t="s">
        <v>61</v>
      </c>
      <c r="F80" s="1" t="s">
        <v>62</v>
      </c>
      <c r="G80" s="3">
        <v>44438</v>
      </c>
      <c r="H80" s="3">
        <v>44466</v>
      </c>
      <c r="I80" s="3">
        <v>44742</v>
      </c>
      <c r="J80" s="2">
        <v>10</v>
      </c>
      <c r="K80" s="4" t="s">
        <v>0</v>
      </c>
      <c r="L80" s="1" t="s">
        <v>63</v>
      </c>
      <c r="M80" s="1" t="s">
        <v>34</v>
      </c>
      <c r="N80" s="5">
        <v>41.44</v>
      </c>
      <c r="O80" s="1" t="s">
        <v>48</v>
      </c>
      <c r="P80" s="5">
        <v>262.5</v>
      </c>
    </row>
    <row r="81" spans="1:16" x14ac:dyDescent="0.25">
      <c r="A81" t="s">
        <v>116</v>
      </c>
      <c r="B81" s="1" t="s">
        <v>114</v>
      </c>
      <c r="C81" s="2">
        <v>95411</v>
      </c>
      <c r="D81" s="1" t="s">
        <v>49</v>
      </c>
      <c r="E81" s="1" t="s">
        <v>61</v>
      </c>
      <c r="F81" s="1" t="s">
        <v>62</v>
      </c>
      <c r="G81" s="3">
        <v>44438</v>
      </c>
      <c r="H81" s="3">
        <v>44466</v>
      </c>
      <c r="I81" s="3">
        <v>44742</v>
      </c>
      <c r="J81" s="2">
        <v>10</v>
      </c>
      <c r="K81" s="4" t="s">
        <v>0</v>
      </c>
      <c r="L81" s="1" t="s">
        <v>63</v>
      </c>
      <c r="M81" s="1" t="s">
        <v>34</v>
      </c>
      <c r="N81" s="5">
        <v>41.44</v>
      </c>
      <c r="O81" s="1" t="s">
        <v>39</v>
      </c>
      <c r="P81" s="5">
        <v>743.34</v>
      </c>
    </row>
    <row r="82" spans="1:16" x14ac:dyDescent="0.25">
      <c r="A82" t="s">
        <v>116</v>
      </c>
      <c r="B82" s="1" t="s">
        <v>114</v>
      </c>
      <c r="C82" s="2">
        <v>96027</v>
      </c>
      <c r="D82" s="1" t="s">
        <v>16</v>
      </c>
      <c r="E82" s="1" t="s">
        <v>31</v>
      </c>
      <c r="F82" s="1" t="s">
        <v>32</v>
      </c>
      <c r="G82" s="3">
        <v>44461</v>
      </c>
      <c r="H82" s="3">
        <v>44470</v>
      </c>
      <c r="I82" s="3">
        <v>45796</v>
      </c>
      <c r="J82" s="2">
        <v>44</v>
      </c>
      <c r="K82" s="4" t="s">
        <v>0</v>
      </c>
      <c r="L82" s="1" t="s">
        <v>33</v>
      </c>
      <c r="M82" s="1" t="s">
        <v>34</v>
      </c>
      <c r="N82" s="5">
        <v>23.031359999999999</v>
      </c>
      <c r="O82" s="1" t="s">
        <v>20</v>
      </c>
      <c r="P82" s="5">
        <v>24.781510000000001</v>
      </c>
    </row>
    <row r="83" spans="1:16" x14ac:dyDescent="0.25">
      <c r="A83" t="s">
        <v>116</v>
      </c>
      <c r="B83" s="1" t="s">
        <v>114</v>
      </c>
      <c r="C83" s="2">
        <v>96027</v>
      </c>
      <c r="D83" s="1" t="s">
        <v>16</v>
      </c>
      <c r="E83" s="1" t="s">
        <v>31</v>
      </c>
      <c r="F83" s="1" t="s">
        <v>32</v>
      </c>
      <c r="G83" s="3">
        <v>44461</v>
      </c>
      <c r="H83" s="3">
        <v>44470</v>
      </c>
      <c r="I83" s="3">
        <v>45796</v>
      </c>
      <c r="J83" s="2">
        <v>44</v>
      </c>
      <c r="K83" s="4" t="s">
        <v>0</v>
      </c>
      <c r="L83" s="1" t="s">
        <v>33</v>
      </c>
      <c r="M83" s="1" t="s">
        <v>34</v>
      </c>
      <c r="N83" s="5">
        <v>23.031359999999999</v>
      </c>
      <c r="O83" s="1" t="s">
        <v>24</v>
      </c>
      <c r="P83" s="5">
        <v>26.415890000000001</v>
      </c>
    </row>
    <row r="84" spans="1:16" x14ac:dyDescent="0.25">
      <c r="A84" t="s">
        <v>116</v>
      </c>
      <c r="B84" s="1" t="s">
        <v>114</v>
      </c>
      <c r="C84" s="2">
        <v>96027</v>
      </c>
      <c r="D84" s="1" t="s">
        <v>16</v>
      </c>
      <c r="E84" s="1" t="s">
        <v>31</v>
      </c>
      <c r="F84" s="1" t="s">
        <v>32</v>
      </c>
      <c r="G84" s="3">
        <v>44461</v>
      </c>
      <c r="H84" s="3">
        <v>44470</v>
      </c>
      <c r="I84" s="3">
        <v>45796</v>
      </c>
      <c r="J84" s="2">
        <v>44</v>
      </c>
      <c r="K84" s="4" t="s">
        <v>0</v>
      </c>
      <c r="L84" s="1" t="s">
        <v>33</v>
      </c>
      <c r="M84" s="1" t="s">
        <v>34</v>
      </c>
      <c r="N84" s="5">
        <v>23.031359999999999</v>
      </c>
      <c r="O84" s="1" t="s">
        <v>36</v>
      </c>
      <c r="P84" s="5">
        <v>29.80087</v>
      </c>
    </row>
    <row r="85" spans="1:16" x14ac:dyDescent="0.25">
      <c r="A85" t="s">
        <v>116</v>
      </c>
      <c r="B85" s="1" t="s">
        <v>114</v>
      </c>
      <c r="C85" s="2">
        <v>96027</v>
      </c>
      <c r="D85" s="1" t="s">
        <v>16</v>
      </c>
      <c r="E85" s="1" t="s">
        <v>31</v>
      </c>
      <c r="F85" s="1" t="s">
        <v>32</v>
      </c>
      <c r="G85" s="3">
        <v>44461</v>
      </c>
      <c r="H85" s="3">
        <v>44470</v>
      </c>
      <c r="I85" s="3">
        <v>45796</v>
      </c>
      <c r="J85" s="2">
        <v>44</v>
      </c>
      <c r="K85" s="4">
        <v>4433</v>
      </c>
      <c r="L85" s="1" t="s">
        <v>33</v>
      </c>
      <c r="M85" s="1" t="s">
        <v>34</v>
      </c>
      <c r="N85" s="5">
        <v>23.031359999999999</v>
      </c>
      <c r="O85" s="1" t="s">
        <v>35</v>
      </c>
      <c r="P85" s="5">
        <v>37.694270000000003</v>
      </c>
    </row>
    <row r="86" spans="1:16" x14ac:dyDescent="0.25">
      <c r="A86" t="s">
        <v>116</v>
      </c>
      <c r="B86" s="1" t="s">
        <v>114</v>
      </c>
      <c r="C86" s="2">
        <v>96027</v>
      </c>
      <c r="D86" s="1" t="s">
        <v>16</v>
      </c>
      <c r="E86" s="1" t="s">
        <v>31</v>
      </c>
      <c r="F86" s="1" t="s">
        <v>32</v>
      </c>
      <c r="G86" s="3">
        <v>44461</v>
      </c>
      <c r="H86" s="3">
        <v>44470</v>
      </c>
      <c r="I86" s="3">
        <v>45796</v>
      </c>
      <c r="J86" s="2">
        <v>44</v>
      </c>
      <c r="K86" s="4" t="s">
        <v>0</v>
      </c>
      <c r="L86" s="1" t="s">
        <v>33</v>
      </c>
      <c r="M86" s="1" t="s">
        <v>34</v>
      </c>
      <c r="N86" s="5">
        <v>23.031359999999999</v>
      </c>
      <c r="O86" s="1" t="s">
        <v>37</v>
      </c>
      <c r="P86" s="5">
        <v>42.43121</v>
      </c>
    </row>
    <row r="87" spans="1:16" x14ac:dyDescent="0.25">
      <c r="A87" t="s">
        <v>116</v>
      </c>
      <c r="B87" s="1" t="s">
        <v>114</v>
      </c>
      <c r="C87" s="2">
        <v>96027</v>
      </c>
      <c r="D87" s="1" t="s">
        <v>16</v>
      </c>
      <c r="E87" s="1" t="s">
        <v>31</v>
      </c>
      <c r="F87" s="1" t="s">
        <v>32</v>
      </c>
      <c r="G87" s="3">
        <v>44461</v>
      </c>
      <c r="H87" s="3">
        <v>44470</v>
      </c>
      <c r="I87" s="3">
        <v>45796</v>
      </c>
      <c r="J87" s="2">
        <v>44</v>
      </c>
      <c r="K87" s="4" t="s">
        <v>0</v>
      </c>
      <c r="L87" s="1" t="s">
        <v>33</v>
      </c>
      <c r="M87" s="1" t="s">
        <v>34</v>
      </c>
      <c r="N87" s="5">
        <v>23.031359999999999</v>
      </c>
      <c r="O87" s="1" t="s">
        <v>26</v>
      </c>
      <c r="P87" s="5">
        <v>119.36875000000001</v>
      </c>
    </row>
    <row r="88" spans="1:16" x14ac:dyDescent="0.25">
      <c r="A88" t="s">
        <v>116</v>
      </c>
      <c r="B88" s="1" t="s">
        <v>114</v>
      </c>
      <c r="C88" s="2">
        <v>96027</v>
      </c>
      <c r="D88" s="1" t="s">
        <v>16</v>
      </c>
      <c r="E88" s="1" t="s">
        <v>31</v>
      </c>
      <c r="F88" s="1" t="s">
        <v>32</v>
      </c>
      <c r="G88" s="3">
        <v>44461</v>
      </c>
      <c r="H88" s="3">
        <v>44470</v>
      </c>
      <c r="I88" s="3">
        <v>45796</v>
      </c>
      <c r="J88" s="2">
        <v>44</v>
      </c>
      <c r="K88" s="4" t="s">
        <v>0</v>
      </c>
      <c r="L88" s="1" t="s">
        <v>33</v>
      </c>
      <c r="M88" s="1" t="s">
        <v>34</v>
      </c>
      <c r="N88" s="5">
        <v>23.031359999999999</v>
      </c>
      <c r="O88" s="1" t="s">
        <v>38</v>
      </c>
      <c r="P88" s="5">
        <v>190.0324</v>
      </c>
    </row>
    <row r="89" spans="1:16" x14ac:dyDescent="0.25">
      <c r="A89" t="s">
        <v>116</v>
      </c>
      <c r="B89" s="1" t="s">
        <v>114</v>
      </c>
      <c r="C89" s="2">
        <v>96027</v>
      </c>
      <c r="D89" s="1" t="s">
        <v>16</v>
      </c>
      <c r="E89" s="1" t="s">
        <v>31</v>
      </c>
      <c r="F89" s="1" t="s">
        <v>32</v>
      </c>
      <c r="G89" s="3">
        <v>44461</v>
      </c>
      <c r="H89" s="3">
        <v>44470</v>
      </c>
      <c r="I89" s="3">
        <v>45796</v>
      </c>
      <c r="J89" s="2">
        <v>44</v>
      </c>
      <c r="K89" s="4" t="s">
        <v>0</v>
      </c>
      <c r="L89" s="1" t="s">
        <v>33</v>
      </c>
      <c r="M89" s="1" t="s">
        <v>34</v>
      </c>
      <c r="N89" s="5">
        <v>23.031359999999999</v>
      </c>
      <c r="O89" s="1" t="s">
        <v>39</v>
      </c>
      <c r="P89" s="5">
        <v>743.21229000000005</v>
      </c>
    </row>
    <row r="90" spans="1:16" x14ac:dyDescent="0.25">
      <c r="A90" t="s">
        <v>116</v>
      </c>
      <c r="B90" s="1" t="s">
        <v>114</v>
      </c>
      <c r="C90" s="2">
        <v>96297</v>
      </c>
      <c r="D90" s="1" t="s">
        <v>27</v>
      </c>
      <c r="E90" s="1" t="s">
        <v>40</v>
      </c>
      <c r="F90" s="1" t="s">
        <v>41</v>
      </c>
      <c r="G90" s="3">
        <v>44480</v>
      </c>
      <c r="H90" s="3">
        <v>44480</v>
      </c>
      <c r="I90" s="3">
        <v>44834</v>
      </c>
      <c r="J90" s="2">
        <v>6</v>
      </c>
      <c r="K90" s="4" t="s">
        <v>0</v>
      </c>
      <c r="L90" s="1" t="s">
        <v>42</v>
      </c>
      <c r="M90" s="1" t="s">
        <v>34</v>
      </c>
      <c r="N90" s="5">
        <v>21.9</v>
      </c>
      <c r="O90" s="1" t="s">
        <v>37</v>
      </c>
      <c r="P90" s="5">
        <v>24.75</v>
      </c>
    </row>
    <row r="91" spans="1:16" x14ac:dyDescent="0.25">
      <c r="A91" t="s">
        <v>116</v>
      </c>
      <c r="B91" s="1" t="s">
        <v>114</v>
      </c>
      <c r="C91" s="2">
        <v>96297</v>
      </c>
      <c r="D91" s="1" t="s">
        <v>27</v>
      </c>
      <c r="E91" s="1" t="s">
        <v>40</v>
      </c>
      <c r="F91" s="1" t="s">
        <v>41</v>
      </c>
      <c r="G91" s="3">
        <v>44480</v>
      </c>
      <c r="H91" s="3">
        <v>44480</v>
      </c>
      <c r="I91" s="3">
        <v>44834</v>
      </c>
      <c r="J91" s="2">
        <v>6</v>
      </c>
      <c r="K91" s="4" t="s">
        <v>0</v>
      </c>
      <c r="L91" s="1" t="s">
        <v>42</v>
      </c>
      <c r="M91" s="1" t="s">
        <v>34</v>
      </c>
      <c r="N91" s="5">
        <v>21.9</v>
      </c>
      <c r="O91" s="1" t="s">
        <v>20</v>
      </c>
      <c r="P91" s="5">
        <v>25.5</v>
      </c>
    </row>
    <row r="92" spans="1:16" x14ac:dyDescent="0.25">
      <c r="A92" t="s">
        <v>116</v>
      </c>
      <c r="B92" s="1" t="s">
        <v>114</v>
      </c>
      <c r="C92" s="2">
        <v>96297</v>
      </c>
      <c r="D92" s="1" t="s">
        <v>27</v>
      </c>
      <c r="E92" s="1" t="s">
        <v>40</v>
      </c>
      <c r="F92" s="1" t="s">
        <v>41</v>
      </c>
      <c r="G92" s="3">
        <v>44480</v>
      </c>
      <c r="H92" s="3">
        <v>44480</v>
      </c>
      <c r="I92" s="3">
        <v>44834</v>
      </c>
      <c r="J92" s="2">
        <v>6</v>
      </c>
      <c r="K92" s="4" t="s">
        <v>0</v>
      </c>
      <c r="L92" s="1" t="s">
        <v>42</v>
      </c>
      <c r="M92" s="1" t="s">
        <v>34</v>
      </c>
      <c r="N92" s="5">
        <v>21.9</v>
      </c>
      <c r="O92" s="1" t="s">
        <v>24</v>
      </c>
      <c r="P92" s="5">
        <v>26.45</v>
      </c>
    </row>
    <row r="93" spans="1:16" x14ac:dyDescent="0.25">
      <c r="A93" t="s">
        <v>116</v>
      </c>
      <c r="B93" s="1" t="s">
        <v>114</v>
      </c>
      <c r="C93" s="2">
        <v>96297</v>
      </c>
      <c r="D93" s="1" t="s">
        <v>27</v>
      </c>
      <c r="E93" s="1" t="s">
        <v>40</v>
      </c>
      <c r="F93" s="1" t="s">
        <v>41</v>
      </c>
      <c r="G93" s="3">
        <v>44480</v>
      </c>
      <c r="H93" s="3">
        <v>44480</v>
      </c>
      <c r="I93" s="3">
        <v>44834</v>
      </c>
      <c r="J93" s="2">
        <v>6</v>
      </c>
      <c r="K93" s="4" t="s">
        <v>0</v>
      </c>
      <c r="L93" s="1" t="s">
        <v>42</v>
      </c>
      <c r="M93" s="1" t="s">
        <v>34</v>
      </c>
      <c r="N93" s="5">
        <v>21.9</v>
      </c>
      <c r="O93" s="1" t="s">
        <v>36</v>
      </c>
      <c r="P93" s="5">
        <v>27.9</v>
      </c>
    </row>
    <row r="94" spans="1:16" x14ac:dyDescent="0.25">
      <c r="A94" t="s">
        <v>116</v>
      </c>
      <c r="B94" s="1" t="s">
        <v>114</v>
      </c>
      <c r="C94" s="2">
        <v>96297</v>
      </c>
      <c r="D94" s="1" t="s">
        <v>27</v>
      </c>
      <c r="E94" s="1" t="s">
        <v>40</v>
      </c>
      <c r="F94" s="1" t="s">
        <v>41</v>
      </c>
      <c r="G94" s="3">
        <v>44480</v>
      </c>
      <c r="H94" s="3">
        <v>44480</v>
      </c>
      <c r="I94" s="3">
        <v>44834</v>
      </c>
      <c r="J94" s="2">
        <v>6</v>
      </c>
      <c r="K94" s="4" t="s">
        <v>0</v>
      </c>
      <c r="L94" s="1" t="s">
        <v>42</v>
      </c>
      <c r="M94" s="1" t="s">
        <v>34</v>
      </c>
      <c r="N94" s="5">
        <v>21.9</v>
      </c>
      <c r="O94" s="1" t="s">
        <v>25</v>
      </c>
      <c r="P94" s="5">
        <v>39.99</v>
      </c>
    </row>
    <row r="95" spans="1:16" x14ac:dyDescent="0.25">
      <c r="A95" t="s">
        <v>116</v>
      </c>
      <c r="B95" s="1" t="s">
        <v>114</v>
      </c>
      <c r="C95" s="2">
        <v>96297</v>
      </c>
      <c r="D95" s="1" t="s">
        <v>27</v>
      </c>
      <c r="E95" s="1" t="s">
        <v>40</v>
      </c>
      <c r="F95" s="1" t="s">
        <v>41</v>
      </c>
      <c r="G95" s="3">
        <v>44480</v>
      </c>
      <c r="H95" s="3">
        <v>44480</v>
      </c>
      <c r="I95" s="3">
        <v>44834</v>
      </c>
      <c r="J95" s="2">
        <v>6</v>
      </c>
      <c r="K95" s="4">
        <v>7440</v>
      </c>
      <c r="L95" s="1" t="s">
        <v>42</v>
      </c>
      <c r="M95" s="1" t="s">
        <v>34</v>
      </c>
      <c r="N95" s="5">
        <v>21.9</v>
      </c>
      <c r="O95" s="1" t="s">
        <v>35</v>
      </c>
      <c r="P95" s="5">
        <v>40</v>
      </c>
    </row>
    <row r="96" spans="1:16" x14ac:dyDescent="0.25">
      <c r="A96" t="s">
        <v>116</v>
      </c>
      <c r="B96" s="1" t="s">
        <v>114</v>
      </c>
      <c r="C96" s="2">
        <v>96297</v>
      </c>
      <c r="D96" s="1" t="s">
        <v>27</v>
      </c>
      <c r="E96" s="1" t="s">
        <v>40</v>
      </c>
      <c r="F96" s="1" t="s">
        <v>41</v>
      </c>
      <c r="G96" s="3">
        <v>44480</v>
      </c>
      <c r="H96" s="3">
        <v>44480</v>
      </c>
      <c r="I96" s="3">
        <v>44834</v>
      </c>
      <c r="J96" s="2">
        <v>6</v>
      </c>
      <c r="K96" s="4" t="s">
        <v>0</v>
      </c>
      <c r="L96" s="1" t="s">
        <v>42</v>
      </c>
      <c r="M96" s="1" t="s">
        <v>34</v>
      </c>
      <c r="N96" s="5">
        <v>21.9</v>
      </c>
      <c r="O96" s="1" t="s">
        <v>26</v>
      </c>
      <c r="P96" s="5">
        <v>119.36875000000001</v>
      </c>
    </row>
    <row r="97" spans="1:16" x14ac:dyDescent="0.25">
      <c r="A97" t="s">
        <v>116</v>
      </c>
      <c r="B97" s="1" t="s">
        <v>114</v>
      </c>
      <c r="C97" s="2">
        <v>96297</v>
      </c>
      <c r="D97" s="1" t="s">
        <v>27</v>
      </c>
      <c r="E97" s="1" t="s">
        <v>40</v>
      </c>
      <c r="F97" s="1" t="s">
        <v>41</v>
      </c>
      <c r="G97" s="3">
        <v>44480</v>
      </c>
      <c r="H97" s="3">
        <v>44480</v>
      </c>
      <c r="I97" s="3">
        <v>44834</v>
      </c>
      <c r="J97" s="2">
        <v>6</v>
      </c>
      <c r="K97" s="4" t="s">
        <v>0</v>
      </c>
      <c r="L97" s="1" t="s">
        <v>42</v>
      </c>
      <c r="M97" s="1" t="s">
        <v>34</v>
      </c>
      <c r="N97" s="5">
        <v>21.9</v>
      </c>
      <c r="O97" s="1" t="s">
        <v>39</v>
      </c>
      <c r="P97" s="5">
        <v>743.34</v>
      </c>
    </row>
    <row r="98" spans="1:16" x14ac:dyDescent="0.25">
      <c r="A98" t="s">
        <v>116</v>
      </c>
      <c r="B98" s="1" t="s">
        <v>114</v>
      </c>
      <c r="C98" s="2">
        <v>95908</v>
      </c>
      <c r="D98" s="1" t="s">
        <v>49</v>
      </c>
      <c r="E98" s="1" t="s">
        <v>50</v>
      </c>
      <c r="F98" s="1" t="s">
        <v>51</v>
      </c>
      <c r="G98" s="3">
        <v>44468</v>
      </c>
      <c r="H98" s="3">
        <v>44508</v>
      </c>
      <c r="I98" s="3">
        <v>45053</v>
      </c>
      <c r="J98" s="2">
        <v>12</v>
      </c>
      <c r="K98" s="4">
        <v>25</v>
      </c>
      <c r="L98" s="1" t="s">
        <v>52</v>
      </c>
      <c r="M98" s="1" t="s">
        <v>35</v>
      </c>
      <c r="N98" s="5">
        <v>38.83</v>
      </c>
      <c r="O98" s="1" t="s">
        <v>20</v>
      </c>
      <c r="P98" s="5" t="s">
        <v>0</v>
      </c>
    </row>
    <row r="99" spans="1:16" x14ac:dyDescent="0.25">
      <c r="A99" t="s">
        <v>116</v>
      </c>
      <c r="B99" s="1" t="s">
        <v>114</v>
      </c>
      <c r="C99" s="2">
        <v>95908</v>
      </c>
      <c r="D99" s="1" t="s">
        <v>49</v>
      </c>
      <c r="E99" s="1" t="s">
        <v>50</v>
      </c>
      <c r="F99" s="1" t="s">
        <v>51</v>
      </c>
      <c r="G99" s="3">
        <v>44468</v>
      </c>
      <c r="H99" s="3">
        <v>44508</v>
      </c>
      <c r="I99" s="3">
        <v>45053</v>
      </c>
      <c r="J99" s="2">
        <v>12</v>
      </c>
      <c r="K99" s="4" t="s">
        <v>0</v>
      </c>
      <c r="L99" s="1" t="s">
        <v>52</v>
      </c>
      <c r="M99" s="1" t="s">
        <v>35</v>
      </c>
      <c r="N99" s="5">
        <v>38.83</v>
      </c>
      <c r="O99" s="1" t="s">
        <v>34</v>
      </c>
      <c r="P99" s="5" t="s">
        <v>0</v>
      </c>
    </row>
    <row r="100" spans="1:16" x14ac:dyDescent="0.25">
      <c r="A100" t="s">
        <v>116</v>
      </c>
      <c r="B100" s="1" t="s">
        <v>114</v>
      </c>
      <c r="C100" s="2">
        <v>95908</v>
      </c>
      <c r="D100" s="1" t="s">
        <v>49</v>
      </c>
      <c r="E100" s="1" t="s">
        <v>50</v>
      </c>
      <c r="F100" s="1" t="s">
        <v>51</v>
      </c>
      <c r="G100" s="3">
        <v>44468</v>
      </c>
      <c r="H100" s="3">
        <v>44508</v>
      </c>
      <c r="I100" s="3">
        <v>45053</v>
      </c>
      <c r="J100" s="2">
        <v>12</v>
      </c>
      <c r="K100" s="4" t="s">
        <v>0</v>
      </c>
      <c r="L100" s="1" t="s">
        <v>52</v>
      </c>
      <c r="M100" s="1" t="s">
        <v>35</v>
      </c>
      <c r="N100" s="5">
        <v>38.83</v>
      </c>
      <c r="O100" s="1" t="s">
        <v>25</v>
      </c>
      <c r="P100" s="5" t="s">
        <v>0</v>
      </c>
    </row>
    <row r="101" spans="1:16" x14ac:dyDescent="0.25">
      <c r="A101" t="s">
        <v>116</v>
      </c>
      <c r="B101" s="1" t="s">
        <v>114</v>
      </c>
      <c r="C101" s="2">
        <v>95908</v>
      </c>
      <c r="D101" s="1" t="s">
        <v>49</v>
      </c>
      <c r="E101" s="1" t="s">
        <v>50</v>
      </c>
      <c r="F101" s="1" t="s">
        <v>51</v>
      </c>
      <c r="G101" s="3">
        <v>44468</v>
      </c>
      <c r="H101" s="3">
        <v>44508</v>
      </c>
      <c r="I101" s="3">
        <v>45053</v>
      </c>
      <c r="J101" s="2">
        <v>12</v>
      </c>
      <c r="K101" s="4" t="s">
        <v>0</v>
      </c>
      <c r="L101" s="1" t="s">
        <v>52</v>
      </c>
      <c r="M101" s="1" t="s">
        <v>35</v>
      </c>
      <c r="N101" s="5">
        <v>38.83</v>
      </c>
      <c r="O101" s="1" t="s">
        <v>48</v>
      </c>
      <c r="P101" s="5" t="s">
        <v>0</v>
      </c>
    </row>
    <row r="102" spans="1:16" x14ac:dyDescent="0.25">
      <c r="A102" t="s">
        <v>116</v>
      </c>
      <c r="B102" s="1" t="s">
        <v>114</v>
      </c>
      <c r="C102" s="2">
        <v>95908</v>
      </c>
      <c r="D102" s="1" t="s">
        <v>49</v>
      </c>
      <c r="E102" s="1" t="s">
        <v>50</v>
      </c>
      <c r="F102" s="1" t="s">
        <v>51</v>
      </c>
      <c r="G102" s="3">
        <v>44468</v>
      </c>
      <c r="H102" s="3">
        <v>44508</v>
      </c>
      <c r="I102" s="3">
        <v>45053</v>
      </c>
      <c r="J102" s="2">
        <v>12</v>
      </c>
      <c r="K102" s="4" t="s">
        <v>0</v>
      </c>
      <c r="L102" s="1" t="s">
        <v>52</v>
      </c>
      <c r="M102" s="1" t="s">
        <v>35</v>
      </c>
      <c r="N102" s="5">
        <v>38.83</v>
      </c>
      <c r="O102" s="1" t="s">
        <v>47</v>
      </c>
      <c r="P102" s="5" t="s">
        <v>0</v>
      </c>
    </row>
    <row r="103" spans="1:16" x14ac:dyDescent="0.25">
      <c r="A103" t="s">
        <v>116</v>
      </c>
      <c r="B103" s="1" t="s">
        <v>114</v>
      </c>
      <c r="C103" s="2">
        <v>95908</v>
      </c>
      <c r="D103" s="1" t="s">
        <v>49</v>
      </c>
      <c r="E103" s="1" t="s">
        <v>50</v>
      </c>
      <c r="F103" s="1" t="s">
        <v>51</v>
      </c>
      <c r="G103" s="3">
        <v>44468</v>
      </c>
      <c r="H103" s="3">
        <v>44508</v>
      </c>
      <c r="I103" s="3">
        <v>45053</v>
      </c>
      <c r="J103" s="2">
        <v>12</v>
      </c>
      <c r="K103" s="4" t="s">
        <v>0</v>
      </c>
      <c r="L103" s="1" t="s">
        <v>52</v>
      </c>
      <c r="M103" s="1" t="s">
        <v>35</v>
      </c>
      <c r="N103" s="5">
        <v>38.83</v>
      </c>
      <c r="O103" s="1" t="s">
        <v>24</v>
      </c>
      <c r="P103" s="5" t="s">
        <v>0</v>
      </c>
    </row>
    <row r="104" spans="1:16" x14ac:dyDescent="0.25">
      <c r="A104" t="s">
        <v>116</v>
      </c>
      <c r="B104" s="1" t="s">
        <v>114</v>
      </c>
      <c r="C104" s="2">
        <v>95708</v>
      </c>
      <c r="D104" s="1" t="s">
        <v>16</v>
      </c>
      <c r="E104" s="1" t="s">
        <v>53</v>
      </c>
      <c r="F104" s="1" t="s">
        <v>54</v>
      </c>
      <c r="G104" s="3">
        <v>44470</v>
      </c>
      <c r="H104" s="3">
        <v>44539</v>
      </c>
      <c r="I104" s="3">
        <v>45999</v>
      </c>
      <c r="J104" s="2">
        <v>24</v>
      </c>
      <c r="K104" s="4" t="s">
        <v>0</v>
      </c>
      <c r="L104" s="1" t="s">
        <v>64</v>
      </c>
      <c r="M104" s="1" t="s">
        <v>34</v>
      </c>
      <c r="N104" s="5">
        <v>23</v>
      </c>
      <c r="O104" s="1" t="s">
        <v>20</v>
      </c>
      <c r="P104" s="5">
        <v>22.5</v>
      </c>
    </row>
    <row r="105" spans="1:16" x14ac:dyDescent="0.25">
      <c r="A105" t="s">
        <v>116</v>
      </c>
      <c r="B105" s="1" t="s">
        <v>114</v>
      </c>
      <c r="C105" s="2">
        <v>95708</v>
      </c>
      <c r="D105" s="1" t="s">
        <v>16</v>
      </c>
      <c r="E105" s="1" t="s">
        <v>53</v>
      </c>
      <c r="F105" s="1" t="s">
        <v>54</v>
      </c>
      <c r="G105" s="3">
        <v>44470</v>
      </c>
      <c r="H105" s="3">
        <v>44539</v>
      </c>
      <c r="I105" s="3">
        <v>45999</v>
      </c>
      <c r="J105" s="2">
        <v>24</v>
      </c>
      <c r="K105" s="4" t="s">
        <v>0</v>
      </c>
      <c r="L105" s="1" t="s">
        <v>64</v>
      </c>
      <c r="M105" s="1" t="s">
        <v>34</v>
      </c>
      <c r="N105" s="5">
        <v>23</v>
      </c>
      <c r="O105" s="1" t="s">
        <v>24</v>
      </c>
      <c r="P105" s="5">
        <v>26.415890000000001</v>
      </c>
    </row>
    <row r="106" spans="1:16" x14ac:dyDescent="0.25">
      <c r="A106" t="s">
        <v>116</v>
      </c>
      <c r="B106" s="1" t="s">
        <v>114</v>
      </c>
      <c r="C106" s="2">
        <v>95708</v>
      </c>
      <c r="D106" s="1" t="s">
        <v>16</v>
      </c>
      <c r="E106" s="1" t="s">
        <v>53</v>
      </c>
      <c r="F106" s="1" t="s">
        <v>54</v>
      </c>
      <c r="G106" s="3">
        <v>44470</v>
      </c>
      <c r="H106" s="3">
        <v>44539</v>
      </c>
      <c r="I106" s="3">
        <v>45999</v>
      </c>
      <c r="J106" s="2">
        <v>24</v>
      </c>
      <c r="K106" s="4" t="s">
        <v>0</v>
      </c>
      <c r="L106" s="1" t="s">
        <v>64</v>
      </c>
      <c r="M106" s="1" t="s">
        <v>34</v>
      </c>
      <c r="N106" s="5">
        <v>23</v>
      </c>
      <c r="O106" s="1" t="s">
        <v>36</v>
      </c>
      <c r="P106" s="5">
        <v>29.5</v>
      </c>
    </row>
    <row r="107" spans="1:16" x14ac:dyDescent="0.25">
      <c r="A107" t="s">
        <v>116</v>
      </c>
      <c r="B107" s="1" t="s">
        <v>114</v>
      </c>
      <c r="C107" s="2">
        <v>95708</v>
      </c>
      <c r="D107" s="1" t="s">
        <v>16</v>
      </c>
      <c r="E107" s="1" t="s">
        <v>53</v>
      </c>
      <c r="F107" s="1" t="s">
        <v>54</v>
      </c>
      <c r="G107" s="3">
        <v>44470</v>
      </c>
      <c r="H107" s="3">
        <v>44539</v>
      </c>
      <c r="I107" s="3">
        <v>45999</v>
      </c>
      <c r="J107" s="2">
        <v>24</v>
      </c>
      <c r="K107" s="4">
        <v>3990</v>
      </c>
      <c r="L107" s="1" t="s">
        <v>64</v>
      </c>
      <c r="M107" s="1" t="s">
        <v>34</v>
      </c>
      <c r="N107" s="5">
        <v>23</v>
      </c>
      <c r="O107" s="1" t="s">
        <v>35</v>
      </c>
      <c r="P107" s="5">
        <v>35.35</v>
      </c>
    </row>
    <row r="108" spans="1:16" x14ac:dyDescent="0.25">
      <c r="A108" t="s">
        <v>116</v>
      </c>
      <c r="B108" s="1" t="s">
        <v>114</v>
      </c>
      <c r="C108" s="2">
        <v>95708</v>
      </c>
      <c r="D108" s="1" t="s">
        <v>16</v>
      </c>
      <c r="E108" s="1" t="s">
        <v>53</v>
      </c>
      <c r="F108" s="1" t="s">
        <v>54</v>
      </c>
      <c r="G108" s="3">
        <v>44470</v>
      </c>
      <c r="H108" s="3">
        <v>44539</v>
      </c>
      <c r="I108" s="3">
        <v>45999</v>
      </c>
      <c r="J108" s="2">
        <v>24</v>
      </c>
      <c r="K108" s="4" t="s">
        <v>0</v>
      </c>
      <c r="L108" s="1" t="s">
        <v>64</v>
      </c>
      <c r="M108" s="1" t="s">
        <v>34</v>
      </c>
      <c r="N108" s="5">
        <v>23</v>
      </c>
      <c r="O108" s="1" t="s">
        <v>25</v>
      </c>
      <c r="P108" s="5">
        <v>39.99</v>
      </c>
    </row>
    <row r="109" spans="1:16" x14ac:dyDescent="0.25">
      <c r="A109" t="s">
        <v>116</v>
      </c>
      <c r="B109" s="1" t="s">
        <v>114</v>
      </c>
      <c r="C109" s="2">
        <v>95708</v>
      </c>
      <c r="D109" s="1" t="s">
        <v>16</v>
      </c>
      <c r="E109" s="1" t="s">
        <v>53</v>
      </c>
      <c r="F109" s="1" t="s">
        <v>54</v>
      </c>
      <c r="G109" s="3">
        <v>44470</v>
      </c>
      <c r="H109" s="3">
        <v>44539</v>
      </c>
      <c r="I109" s="3">
        <v>45999</v>
      </c>
      <c r="J109" s="2">
        <v>24</v>
      </c>
      <c r="K109" s="4" t="s">
        <v>0</v>
      </c>
      <c r="L109" s="1" t="s">
        <v>64</v>
      </c>
      <c r="M109" s="1" t="s">
        <v>34</v>
      </c>
      <c r="N109" s="5">
        <v>23</v>
      </c>
      <c r="O109" s="1" t="s">
        <v>37</v>
      </c>
      <c r="P109" s="5">
        <v>42.5</v>
      </c>
    </row>
    <row r="110" spans="1:16" x14ac:dyDescent="0.25">
      <c r="A110" t="s">
        <v>116</v>
      </c>
      <c r="B110" s="1" t="s">
        <v>114</v>
      </c>
      <c r="C110" s="2">
        <v>95708</v>
      </c>
      <c r="D110" s="1" t="s">
        <v>16</v>
      </c>
      <c r="E110" s="1" t="s">
        <v>53</v>
      </c>
      <c r="F110" s="1" t="s">
        <v>54</v>
      </c>
      <c r="G110" s="3">
        <v>44470</v>
      </c>
      <c r="H110" s="3">
        <v>44539</v>
      </c>
      <c r="I110" s="3">
        <v>45999</v>
      </c>
      <c r="J110" s="2">
        <v>24</v>
      </c>
      <c r="K110" s="4" t="s">
        <v>0</v>
      </c>
      <c r="L110" s="1" t="s">
        <v>64</v>
      </c>
      <c r="M110" s="1" t="s">
        <v>34</v>
      </c>
      <c r="N110" s="5">
        <v>23</v>
      </c>
      <c r="O110" s="1" t="s">
        <v>26</v>
      </c>
      <c r="P110" s="5">
        <v>119.33</v>
      </c>
    </row>
    <row r="111" spans="1:16" x14ac:dyDescent="0.25">
      <c r="A111" t="s">
        <v>116</v>
      </c>
      <c r="B111" s="1" t="s">
        <v>114</v>
      </c>
      <c r="C111" s="2">
        <v>95708</v>
      </c>
      <c r="D111" s="1" t="s">
        <v>16</v>
      </c>
      <c r="E111" s="1" t="s">
        <v>53</v>
      </c>
      <c r="F111" s="1" t="s">
        <v>54</v>
      </c>
      <c r="G111" s="3">
        <v>44470</v>
      </c>
      <c r="H111" s="3">
        <v>44539</v>
      </c>
      <c r="I111" s="3">
        <v>45999</v>
      </c>
      <c r="J111" s="2">
        <v>24</v>
      </c>
      <c r="K111" s="4" t="s">
        <v>0</v>
      </c>
      <c r="L111" s="1" t="s">
        <v>64</v>
      </c>
      <c r="M111" s="1" t="s">
        <v>34</v>
      </c>
      <c r="N111" s="5">
        <v>23</v>
      </c>
      <c r="O111" s="1" t="s">
        <v>47</v>
      </c>
      <c r="P111" s="5">
        <v>124.98</v>
      </c>
    </row>
    <row r="112" spans="1:16" x14ac:dyDescent="0.25">
      <c r="A112" t="s">
        <v>116</v>
      </c>
      <c r="B112" s="1" t="s">
        <v>114</v>
      </c>
      <c r="C112" s="2">
        <v>95708</v>
      </c>
      <c r="D112" s="1" t="s">
        <v>16</v>
      </c>
      <c r="E112" s="1" t="s">
        <v>53</v>
      </c>
      <c r="F112" s="1" t="s">
        <v>54</v>
      </c>
      <c r="G112" s="3">
        <v>44470</v>
      </c>
      <c r="H112" s="3">
        <v>44539</v>
      </c>
      <c r="I112" s="3">
        <v>45999</v>
      </c>
      <c r="J112" s="2">
        <v>24</v>
      </c>
      <c r="K112" s="4" t="s">
        <v>0</v>
      </c>
      <c r="L112" s="1" t="s">
        <v>64</v>
      </c>
      <c r="M112" s="1" t="s">
        <v>34</v>
      </c>
      <c r="N112" s="5">
        <v>23</v>
      </c>
      <c r="O112" s="1" t="s">
        <v>39</v>
      </c>
      <c r="P112" s="5">
        <v>743.34</v>
      </c>
    </row>
    <row r="113" spans="1:16" x14ac:dyDescent="0.25">
      <c r="A113" t="s">
        <v>116</v>
      </c>
      <c r="B113" s="1" t="s">
        <v>114</v>
      </c>
      <c r="C113" s="2">
        <v>97676</v>
      </c>
      <c r="D113" s="1" t="s">
        <v>49</v>
      </c>
      <c r="E113" s="1" t="s">
        <v>56</v>
      </c>
      <c r="F113" s="1" t="s">
        <v>54</v>
      </c>
      <c r="G113" s="3">
        <v>44537</v>
      </c>
      <c r="H113" s="3">
        <v>44553</v>
      </c>
      <c r="I113" s="3">
        <v>45099</v>
      </c>
      <c r="J113" s="2">
        <v>12</v>
      </c>
      <c r="K113" s="4">
        <v>550</v>
      </c>
      <c r="L113" s="1" t="s">
        <v>57</v>
      </c>
      <c r="M113" s="1" t="s">
        <v>48</v>
      </c>
      <c r="N113" s="5">
        <v>25</v>
      </c>
      <c r="O113" s="1" t="s">
        <v>35</v>
      </c>
      <c r="P113" s="5" t="s">
        <v>0</v>
      </c>
    </row>
    <row r="114" spans="1:16" x14ac:dyDescent="0.25">
      <c r="A114" t="s">
        <v>116</v>
      </c>
      <c r="B114" s="1" t="s">
        <v>114</v>
      </c>
      <c r="C114" s="2">
        <v>97676</v>
      </c>
      <c r="D114" s="1" t="s">
        <v>49</v>
      </c>
      <c r="E114" s="1" t="s">
        <v>56</v>
      </c>
      <c r="F114" s="1" t="s">
        <v>54</v>
      </c>
      <c r="G114" s="3">
        <v>44537</v>
      </c>
      <c r="H114" s="3">
        <v>44553</v>
      </c>
      <c r="I114" s="3">
        <v>45099</v>
      </c>
      <c r="J114" s="2">
        <v>12</v>
      </c>
      <c r="K114" s="4" t="s">
        <v>0</v>
      </c>
      <c r="L114" s="1" t="s">
        <v>57</v>
      </c>
      <c r="M114" s="1" t="s">
        <v>48</v>
      </c>
      <c r="N114" s="5">
        <v>25</v>
      </c>
      <c r="O114" s="1" t="s">
        <v>25</v>
      </c>
      <c r="P114" s="5" t="s">
        <v>0</v>
      </c>
    </row>
    <row r="115" spans="1:16" x14ac:dyDescent="0.25">
      <c r="A115" t="s">
        <v>116</v>
      </c>
      <c r="B115" s="1" t="s">
        <v>114</v>
      </c>
      <c r="C115" s="2">
        <v>97676</v>
      </c>
      <c r="D115" s="1" t="s">
        <v>49</v>
      </c>
      <c r="E115" s="1" t="s">
        <v>56</v>
      </c>
      <c r="F115" s="1" t="s">
        <v>54</v>
      </c>
      <c r="G115" s="3">
        <v>44537</v>
      </c>
      <c r="H115" s="3">
        <v>44553</v>
      </c>
      <c r="I115" s="3">
        <v>45099</v>
      </c>
      <c r="J115" s="2">
        <v>12</v>
      </c>
      <c r="K115" s="4" t="s">
        <v>0</v>
      </c>
      <c r="L115" s="1" t="s">
        <v>57</v>
      </c>
      <c r="M115" s="1" t="s">
        <v>48</v>
      </c>
      <c r="N115" s="5">
        <v>25</v>
      </c>
      <c r="O115" s="1" t="s">
        <v>26</v>
      </c>
      <c r="P115" s="5" t="s">
        <v>0</v>
      </c>
    </row>
    <row r="116" spans="1:16" x14ac:dyDescent="0.25">
      <c r="A116" t="s">
        <v>116</v>
      </c>
      <c r="B116" s="1" t="s">
        <v>114</v>
      </c>
      <c r="C116" s="2">
        <v>97676</v>
      </c>
      <c r="D116" s="1" t="s">
        <v>49</v>
      </c>
      <c r="E116" s="1" t="s">
        <v>56</v>
      </c>
      <c r="F116" s="1" t="s">
        <v>54</v>
      </c>
      <c r="G116" s="3">
        <v>44537</v>
      </c>
      <c r="H116" s="3">
        <v>44553</v>
      </c>
      <c r="I116" s="3">
        <v>45099</v>
      </c>
      <c r="J116" s="2">
        <v>12</v>
      </c>
      <c r="K116" s="4" t="s">
        <v>0</v>
      </c>
      <c r="L116" s="1" t="s">
        <v>57</v>
      </c>
      <c r="M116" s="1" t="s">
        <v>48</v>
      </c>
      <c r="N116" s="5">
        <v>25</v>
      </c>
      <c r="O116" s="1" t="s">
        <v>47</v>
      </c>
      <c r="P116" s="5" t="s">
        <v>0</v>
      </c>
    </row>
    <row r="117" spans="1:16" x14ac:dyDescent="0.25">
      <c r="A117" t="s">
        <v>116</v>
      </c>
      <c r="B117" s="1" t="s">
        <v>114</v>
      </c>
      <c r="C117" s="2">
        <v>97676</v>
      </c>
      <c r="D117" s="1" t="s">
        <v>49</v>
      </c>
      <c r="E117" s="1" t="s">
        <v>56</v>
      </c>
      <c r="F117" s="1" t="s">
        <v>54</v>
      </c>
      <c r="G117" s="3">
        <v>44537</v>
      </c>
      <c r="H117" s="3">
        <v>44553</v>
      </c>
      <c r="I117" s="3">
        <v>45099</v>
      </c>
      <c r="J117" s="2">
        <v>12</v>
      </c>
      <c r="K117" s="4" t="s">
        <v>0</v>
      </c>
      <c r="L117" s="1" t="s">
        <v>57</v>
      </c>
      <c r="M117" s="1" t="s">
        <v>48</v>
      </c>
      <c r="N117" s="5">
        <v>25</v>
      </c>
      <c r="O117" s="1" t="s">
        <v>38</v>
      </c>
      <c r="P117" s="5" t="s">
        <v>0</v>
      </c>
    </row>
    <row r="118" spans="1:16" x14ac:dyDescent="0.25">
      <c r="A118" t="s">
        <v>116</v>
      </c>
      <c r="B118" s="1" t="s">
        <v>114</v>
      </c>
      <c r="C118" s="2">
        <v>97676</v>
      </c>
      <c r="D118" s="1" t="s">
        <v>49</v>
      </c>
      <c r="E118" s="1" t="s">
        <v>56</v>
      </c>
      <c r="F118" s="1" t="s">
        <v>54</v>
      </c>
      <c r="G118" s="3">
        <v>44537</v>
      </c>
      <c r="H118" s="3">
        <v>44553</v>
      </c>
      <c r="I118" s="3">
        <v>45099</v>
      </c>
      <c r="J118" s="2">
        <v>12</v>
      </c>
      <c r="K118" s="4" t="s">
        <v>0</v>
      </c>
      <c r="L118" s="1" t="s">
        <v>57</v>
      </c>
      <c r="M118" s="1" t="s">
        <v>48</v>
      </c>
      <c r="N118" s="5">
        <v>25</v>
      </c>
      <c r="O118" s="1" t="s">
        <v>24</v>
      </c>
      <c r="P118" s="5" t="s">
        <v>0</v>
      </c>
    </row>
    <row r="119" spans="1:16" x14ac:dyDescent="0.25">
      <c r="C119" s="1"/>
      <c r="G119" s="1"/>
      <c r="H119" s="1"/>
      <c r="I119" s="1"/>
      <c r="J119" s="1"/>
      <c r="K119" s="4" t="str">
        <f>CONCATENATE("Totale: ", TEXT(SUBTOTAL(9, K72:K118), "###.###.###"), "")</f>
        <v>Totale: 17398..</v>
      </c>
      <c r="N119" s="1"/>
      <c r="P119" s="1"/>
    </row>
    <row r="120" spans="1:16" x14ac:dyDescent="0.25">
      <c r="B120" s="6" t="s">
        <v>65</v>
      </c>
      <c r="C120" s="1"/>
      <c r="G120" s="1"/>
      <c r="H120" s="1"/>
      <c r="I120" s="1"/>
      <c r="J120" s="1"/>
      <c r="K120" s="1"/>
      <c r="N120" s="1"/>
      <c r="P120" s="1"/>
    </row>
    <row r="121" spans="1:16" x14ac:dyDescent="0.25">
      <c r="A121" t="s">
        <v>115</v>
      </c>
      <c r="B121" s="1" t="s">
        <v>114</v>
      </c>
      <c r="C121" s="2">
        <v>60914</v>
      </c>
      <c r="D121" s="1" t="s">
        <v>16</v>
      </c>
      <c r="E121" s="1" t="s">
        <v>66</v>
      </c>
      <c r="F121" s="1" t="s">
        <v>67</v>
      </c>
      <c r="G121" s="3">
        <v>42695</v>
      </c>
      <c r="H121" s="3">
        <v>42891</v>
      </c>
      <c r="I121" s="3">
        <v>44650</v>
      </c>
      <c r="J121" s="2">
        <v>48</v>
      </c>
      <c r="K121" s="4">
        <v>4071</v>
      </c>
      <c r="L121" s="1" t="s">
        <v>68</v>
      </c>
      <c r="M121" s="1" t="s">
        <v>39</v>
      </c>
      <c r="N121" s="5">
        <v>216.89</v>
      </c>
      <c r="O121" s="1" t="s">
        <v>0</v>
      </c>
      <c r="P121" s="5" t="s">
        <v>0</v>
      </c>
    </row>
    <row r="122" spans="1:16" x14ac:dyDescent="0.25">
      <c r="A122" t="s">
        <v>115</v>
      </c>
      <c r="B122" s="1" t="s">
        <v>114</v>
      </c>
      <c r="C122" s="2">
        <v>67404</v>
      </c>
      <c r="D122" s="1" t="s">
        <v>16</v>
      </c>
      <c r="E122" s="1" t="s">
        <v>69</v>
      </c>
      <c r="F122" s="1" t="s">
        <v>70</v>
      </c>
      <c r="G122" s="3">
        <v>43082</v>
      </c>
      <c r="H122" s="3">
        <v>43200</v>
      </c>
      <c r="I122" s="3">
        <v>44661</v>
      </c>
      <c r="J122" s="2">
        <v>48</v>
      </c>
      <c r="K122" s="4">
        <v>2220</v>
      </c>
      <c r="L122" s="1" t="s">
        <v>68</v>
      </c>
      <c r="M122" s="1" t="s">
        <v>39</v>
      </c>
      <c r="N122" s="5">
        <v>206.05</v>
      </c>
      <c r="O122" s="1" t="s">
        <v>0</v>
      </c>
      <c r="P122" s="5" t="s">
        <v>0</v>
      </c>
    </row>
    <row r="123" spans="1:16" x14ac:dyDescent="0.25">
      <c r="A123" t="s">
        <v>115</v>
      </c>
      <c r="B123" s="1" t="s">
        <v>114</v>
      </c>
      <c r="C123" s="2">
        <v>67051</v>
      </c>
      <c r="D123" s="1" t="s">
        <v>16</v>
      </c>
      <c r="E123" s="1" t="s">
        <v>71</v>
      </c>
      <c r="F123" s="1" t="s">
        <v>72</v>
      </c>
      <c r="G123" s="3">
        <v>43054</v>
      </c>
      <c r="H123" s="3">
        <v>43221</v>
      </c>
      <c r="I123" s="3">
        <v>44681</v>
      </c>
      <c r="J123" s="2">
        <v>24</v>
      </c>
      <c r="K123" s="4">
        <v>11579</v>
      </c>
      <c r="L123" s="1" t="s">
        <v>68</v>
      </c>
      <c r="M123" s="1" t="s">
        <v>39</v>
      </c>
      <c r="N123" s="5">
        <v>206.05</v>
      </c>
      <c r="O123" s="1" t="s">
        <v>0</v>
      </c>
      <c r="P123" s="5" t="s">
        <v>0</v>
      </c>
    </row>
    <row r="124" spans="1:16" x14ac:dyDescent="0.25">
      <c r="A124" t="s">
        <v>115</v>
      </c>
      <c r="B124" s="1" t="s">
        <v>114</v>
      </c>
      <c r="C124" s="2">
        <v>76024</v>
      </c>
      <c r="D124" s="1" t="s">
        <v>49</v>
      </c>
      <c r="E124" s="1" t="s">
        <v>73</v>
      </c>
      <c r="F124" s="1" t="s">
        <v>74</v>
      </c>
      <c r="G124" s="3">
        <v>43581</v>
      </c>
      <c r="H124" s="3">
        <v>43647</v>
      </c>
      <c r="I124" s="3">
        <v>45107</v>
      </c>
      <c r="J124" s="2">
        <v>48</v>
      </c>
      <c r="K124" s="4">
        <v>1300</v>
      </c>
      <c r="L124" s="1" t="s">
        <v>68</v>
      </c>
      <c r="M124" s="1" t="s">
        <v>39</v>
      </c>
      <c r="N124" s="5">
        <v>206.05</v>
      </c>
      <c r="O124" s="1" t="s">
        <v>0</v>
      </c>
      <c r="P124" s="5" t="s">
        <v>0</v>
      </c>
    </row>
    <row r="125" spans="1:16" x14ac:dyDescent="0.25">
      <c r="A125" t="s">
        <v>115</v>
      </c>
      <c r="B125" s="1" t="s">
        <v>114</v>
      </c>
      <c r="C125" s="2">
        <v>74397</v>
      </c>
      <c r="D125" s="1" t="s">
        <v>16</v>
      </c>
      <c r="E125" s="1" t="s">
        <v>75</v>
      </c>
      <c r="F125" s="1" t="s">
        <v>76</v>
      </c>
      <c r="G125" s="3">
        <v>43537</v>
      </c>
      <c r="H125" s="3">
        <v>43648</v>
      </c>
      <c r="I125" s="3">
        <v>44927</v>
      </c>
      <c r="J125" s="2">
        <v>36</v>
      </c>
      <c r="K125" s="4">
        <v>6627</v>
      </c>
      <c r="L125" s="1" t="s">
        <v>68</v>
      </c>
      <c r="M125" s="1" t="s">
        <v>39</v>
      </c>
      <c r="N125" s="5">
        <v>206.05</v>
      </c>
      <c r="O125" s="1" t="s">
        <v>0</v>
      </c>
      <c r="P125" s="5" t="s">
        <v>0</v>
      </c>
    </row>
    <row r="126" spans="1:16" x14ac:dyDescent="0.25">
      <c r="A126" t="s">
        <v>115</v>
      </c>
      <c r="B126" s="1" t="s">
        <v>114</v>
      </c>
      <c r="C126" s="2">
        <v>78289</v>
      </c>
      <c r="D126" s="1" t="s">
        <v>16</v>
      </c>
      <c r="E126" s="1" t="s">
        <v>28</v>
      </c>
      <c r="F126" s="1" t="s">
        <v>29</v>
      </c>
      <c r="G126" s="3">
        <v>43682</v>
      </c>
      <c r="H126" s="3">
        <v>43769</v>
      </c>
      <c r="I126" s="3">
        <v>44926</v>
      </c>
      <c r="J126" s="2">
        <v>36</v>
      </c>
      <c r="K126" s="4">
        <v>3049</v>
      </c>
      <c r="L126" s="1" t="s">
        <v>68</v>
      </c>
      <c r="M126" s="1" t="s">
        <v>39</v>
      </c>
      <c r="N126" s="5">
        <v>206.05</v>
      </c>
      <c r="O126" s="1" t="s">
        <v>0</v>
      </c>
      <c r="P126" s="5" t="s">
        <v>0</v>
      </c>
    </row>
    <row r="127" spans="1:16" x14ac:dyDescent="0.25">
      <c r="A127" t="s">
        <v>115</v>
      </c>
      <c r="B127" s="1" t="s">
        <v>114</v>
      </c>
      <c r="C127" s="2">
        <v>77052</v>
      </c>
      <c r="D127" s="1" t="s">
        <v>16</v>
      </c>
      <c r="E127" s="1" t="s">
        <v>77</v>
      </c>
      <c r="F127" s="1" t="s">
        <v>62</v>
      </c>
      <c r="G127" s="3">
        <v>43627</v>
      </c>
      <c r="H127" s="3">
        <v>43787</v>
      </c>
      <c r="I127" s="3">
        <v>45247</v>
      </c>
      <c r="J127" s="2">
        <v>48</v>
      </c>
      <c r="K127" s="4">
        <v>2359</v>
      </c>
      <c r="L127" s="1" t="s">
        <v>68</v>
      </c>
      <c r="M127" s="1" t="s">
        <v>39</v>
      </c>
      <c r="N127" s="5">
        <v>206.05</v>
      </c>
      <c r="O127" s="1" t="s">
        <v>0</v>
      </c>
      <c r="P127" s="5" t="s">
        <v>0</v>
      </c>
    </row>
    <row r="128" spans="1:16" x14ac:dyDescent="0.25">
      <c r="A128" t="s">
        <v>115</v>
      </c>
      <c r="B128" s="1" t="s">
        <v>114</v>
      </c>
      <c r="C128" s="2">
        <v>81197</v>
      </c>
      <c r="D128" s="1" t="s">
        <v>27</v>
      </c>
      <c r="E128" s="1" t="s">
        <v>17</v>
      </c>
      <c r="F128" s="1" t="s">
        <v>18</v>
      </c>
      <c r="G128" s="3">
        <v>43865</v>
      </c>
      <c r="H128" s="3">
        <v>43910</v>
      </c>
      <c r="I128" s="3">
        <v>45096</v>
      </c>
      <c r="J128" s="2">
        <v>36</v>
      </c>
      <c r="K128" s="4">
        <v>12500</v>
      </c>
      <c r="L128" s="1" t="s">
        <v>68</v>
      </c>
      <c r="M128" s="1" t="s">
        <v>39</v>
      </c>
      <c r="N128" s="5">
        <v>206.048</v>
      </c>
      <c r="O128" s="1" t="s">
        <v>0</v>
      </c>
      <c r="P128" s="5" t="s">
        <v>0</v>
      </c>
    </row>
    <row r="129" spans="1:16" x14ac:dyDescent="0.25">
      <c r="A129" t="s">
        <v>115</v>
      </c>
      <c r="B129" s="1" t="s">
        <v>114</v>
      </c>
      <c r="C129" s="2">
        <v>82514</v>
      </c>
      <c r="D129" s="1" t="s">
        <v>27</v>
      </c>
      <c r="E129" s="1" t="s">
        <v>40</v>
      </c>
      <c r="F129" s="1" t="s">
        <v>41</v>
      </c>
      <c r="G129" s="3">
        <v>43931</v>
      </c>
      <c r="H129" s="3">
        <v>43950</v>
      </c>
      <c r="I129" s="3">
        <v>44834</v>
      </c>
      <c r="J129" s="2">
        <v>24</v>
      </c>
      <c r="K129" s="4">
        <v>3098</v>
      </c>
      <c r="L129" s="1" t="s">
        <v>68</v>
      </c>
      <c r="M129" s="1" t="s">
        <v>39</v>
      </c>
      <c r="N129" s="5">
        <v>206.05</v>
      </c>
      <c r="O129" s="1" t="s">
        <v>0</v>
      </c>
      <c r="P129" s="5" t="s">
        <v>0</v>
      </c>
    </row>
    <row r="130" spans="1:16" x14ac:dyDescent="0.25">
      <c r="A130" t="s">
        <v>115</v>
      </c>
      <c r="B130" s="1" t="s">
        <v>114</v>
      </c>
      <c r="C130" s="2">
        <v>81522</v>
      </c>
      <c r="D130" s="1" t="s">
        <v>43</v>
      </c>
      <c r="E130" s="1" t="s">
        <v>78</v>
      </c>
      <c r="F130" s="1" t="s">
        <v>45</v>
      </c>
      <c r="G130" s="3">
        <v>43908</v>
      </c>
      <c r="H130" s="3">
        <v>43978</v>
      </c>
      <c r="I130" s="3">
        <v>45438</v>
      </c>
      <c r="J130" s="2">
        <v>36</v>
      </c>
      <c r="K130" s="4">
        <v>1080</v>
      </c>
      <c r="L130" s="1" t="s">
        <v>68</v>
      </c>
      <c r="M130" s="1" t="s">
        <v>39</v>
      </c>
      <c r="N130" s="5">
        <v>206.05</v>
      </c>
      <c r="O130" s="1" t="s">
        <v>0</v>
      </c>
      <c r="P130" s="5" t="s">
        <v>0</v>
      </c>
    </row>
    <row r="131" spans="1:16" x14ac:dyDescent="0.25">
      <c r="A131" t="s">
        <v>115</v>
      </c>
      <c r="B131" s="1" t="s">
        <v>114</v>
      </c>
      <c r="C131" s="2">
        <v>78730</v>
      </c>
      <c r="D131" s="1" t="s">
        <v>16</v>
      </c>
      <c r="E131" s="1" t="s">
        <v>79</v>
      </c>
      <c r="F131" s="1" t="s">
        <v>80</v>
      </c>
      <c r="G131" s="3">
        <v>43755</v>
      </c>
      <c r="H131" s="3">
        <v>44047</v>
      </c>
      <c r="I131" s="3">
        <v>45141</v>
      </c>
      <c r="J131" s="2">
        <v>36</v>
      </c>
      <c r="K131" s="4">
        <v>1310</v>
      </c>
      <c r="L131" s="1" t="s">
        <v>68</v>
      </c>
      <c r="M131" s="1" t="s">
        <v>39</v>
      </c>
      <c r="N131" s="5">
        <v>206.05</v>
      </c>
      <c r="O131" s="1" t="s">
        <v>0</v>
      </c>
      <c r="P131" s="5" t="s">
        <v>0</v>
      </c>
    </row>
    <row r="132" spans="1:16" x14ac:dyDescent="0.25">
      <c r="A132" t="s">
        <v>115</v>
      </c>
      <c r="B132" s="1" t="s">
        <v>114</v>
      </c>
      <c r="C132" s="2">
        <v>85420</v>
      </c>
      <c r="D132" s="1" t="s">
        <v>16</v>
      </c>
      <c r="E132" s="1" t="s">
        <v>81</v>
      </c>
      <c r="F132" s="1" t="s">
        <v>82</v>
      </c>
      <c r="G132" s="3">
        <v>44036</v>
      </c>
      <c r="H132" s="3">
        <v>44147</v>
      </c>
      <c r="I132" s="3">
        <v>45423</v>
      </c>
      <c r="J132" s="2">
        <v>36</v>
      </c>
      <c r="K132" s="4">
        <v>4227</v>
      </c>
      <c r="L132" s="1" t="s">
        <v>68</v>
      </c>
      <c r="M132" s="1" t="s">
        <v>39</v>
      </c>
      <c r="N132" s="5">
        <v>206.05</v>
      </c>
      <c r="O132" s="1" t="s">
        <v>0</v>
      </c>
      <c r="P132" s="5" t="s">
        <v>0</v>
      </c>
    </row>
    <row r="133" spans="1:16" x14ac:dyDescent="0.25">
      <c r="A133" t="s">
        <v>115</v>
      </c>
      <c r="B133" s="1" t="s">
        <v>114</v>
      </c>
      <c r="C133" s="2">
        <v>88409</v>
      </c>
      <c r="D133" s="1" t="s">
        <v>16</v>
      </c>
      <c r="E133" s="1" t="s">
        <v>21</v>
      </c>
      <c r="F133" s="1" t="s">
        <v>22</v>
      </c>
      <c r="G133" s="3">
        <v>44166</v>
      </c>
      <c r="H133" s="3">
        <v>44229</v>
      </c>
      <c r="I133" s="3">
        <v>45690</v>
      </c>
      <c r="J133" s="2">
        <v>48</v>
      </c>
      <c r="K133" s="4">
        <v>4922</v>
      </c>
      <c r="L133" s="1" t="s">
        <v>68</v>
      </c>
      <c r="M133" s="1" t="s">
        <v>39</v>
      </c>
      <c r="N133" s="5" t="s">
        <v>0</v>
      </c>
      <c r="O133" s="1" t="s">
        <v>0</v>
      </c>
      <c r="P133" s="5" t="s">
        <v>0</v>
      </c>
    </row>
    <row r="134" spans="1:16" x14ac:dyDescent="0.25">
      <c r="A134" t="s">
        <v>115</v>
      </c>
      <c r="B134" s="1" t="s">
        <v>114</v>
      </c>
      <c r="C134" s="2">
        <v>91635</v>
      </c>
      <c r="D134" s="1" t="s">
        <v>49</v>
      </c>
      <c r="E134" s="1" t="s">
        <v>83</v>
      </c>
      <c r="F134" s="1" t="s">
        <v>74</v>
      </c>
      <c r="G134" s="3">
        <v>44271</v>
      </c>
      <c r="H134" s="3">
        <v>44284</v>
      </c>
      <c r="I134" s="3">
        <v>45379</v>
      </c>
      <c r="J134" s="2">
        <v>36</v>
      </c>
      <c r="K134" s="4">
        <v>600</v>
      </c>
      <c r="L134" s="1" t="s">
        <v>68</v>
      </c>
      <c r="M134" s="1" t="s">
        <v>39</v>
      </c>
      <c r="N134" s="5">
        <v>190.4</v>
      </c>
      <c r="O134" s="1" t="s">
        <v>0</v>
      </c>
      <c r="P134" s="5" t="s">
        <v>0</v>
      </c>
    </row>
    <row r="135" spans="1:16" x14ac:dyDescent="0.25">
      <c r="A135" t="s">
        <v>115</v>
      </c>
      <c r="B135" s="1" t="s">
        <v>114</v>
      </c>
      <c r="C135" s="2">
        <v>83913</v>
      </c>
      <c r="D135" s="1" t="s">
        <v>16</v>
      </c>
      <c r="E135" s="1" t="s">
        <v>84</v>
      </c>
      <c r="F135" s="1" t="s">
        <v>85</v>
      </c>
      <c r="G135" s="3">
        <v>44028</v>
      </c>
      <c r="H135" s="3">
        <v>44307</v>
      </c>
      <c r="I135" s="3">
        <v>45219</v>
      </c>
      <c r="J135" s="2">
        <v>24</v>
      </c>
      <c r="K135" s="4">
        <v>2650</v>
      </c>
      <c r="L135" s="1" t="s">
        <v>68</v>
      </c>
      <c r="M135" s="1" t="s">
        <v>39</v>
      </c>
      <c r="N135" s="5">
        <v>206.05</v>
      </c>
      <c r="O135" s="1" t="s">
        <v>0</v>
      </c>
      <c r="P135" s="5" t="s">
        <v>0</v>
      </c>
    </row>
    <row r="136" spans="1:16" x14ac:dyDescent="0.25">
      <c r="A136" t="s">
        <v>115</v>
      </c>
      <c r="B136" s="1" t="s">
        <v>114</v>
      </c>
      <c r="C136" s="2">
        <v>91121</v>
      </c>
      <c r="D136" s="1" t="s">
        <v>16</v>
      </c>
      <c r="E136" s="1" t="s">
        <v>31</v>
      </c>
      <c r="F136" s="1" t="s">
        <v>32</v>
      </c>
      <c r="G136" s="3">
        <v>44278</v>
      </c>
      <c r="H136" s="3">
        <v>44336</v>
      </c>
      <c r="I136" s="3">
        <v>45796</v>
      </c>
      <c r="J136" s="2">
        <v>48</v>
      </c>
      <c r="K136" s="4">
        <v>2313</v>
      </c>
      <c r="L136" s="1" t="s">
        <v>68</v>
      </c>
      <c r="M136" s="1" t="s">
        <v>39</v>
      </c>
      <c r="N136" s="5" t="s">
        <v>0</v>
      </c>
      <c r="O136" s="1" t="s">
        <v>0</v>
      </c>
      <c r="P136" s="5" t="s">
        <v>0</v>
      </c>
    </row>
    <row r="137" spans="1:16" x14ac:dyDescent="0.25">
      <c r="A137" t="s">
        <v>115</v>
      </c>
      <c r="B137" s="1" t="s">
        <v>114</v>
      </c>
      <c r="C137" s="2">
        <v>92526</v>
      </c>
      <c r="D137" s="1" t="s">
        <v>16</v>
      </c>
      <c r="E137" s="1" t="s">
        <v>86</v>
      </c>
      <c r="F137" s="1" t="s">
        <v>87</v>
      </c>
      <c r="G137" s="3">
        <v>44337</v>
      </c>
      <c r="H137" s="3">
        <v>44392</v>
      </c>
      <c r="I137" s="3">
        <v>45487</v>
      </c>
      <c r="J137" s="2">
        <v>36</v>
      </c>
      <c r="K137" s="4">
        <v>3837</v>
      </c>
      <c r="L137" s="1" t="s">
        <v>88</v>
      </c>
      <c r="M137" s="1" t="s">
        <v>20</v>
      </c>
      <c r="N137" s="5">
        <v>89.99</v>
      </c>
      <c r="O137" s="1" t="s">
        <v>34</v>
      </c>
      <c r="P137" s="5">
        <v>100</v>
      </c>
    </row>
    <row r="138" spans="1:16" x14ac:dyDescent="0.25">
      <c r="A138" t="s">
        <v>115</v>
      </c>
      <c r="B138" s="1" t="s">
        <v>114</v>
      </c>
      <c r="C138" s="2">
        <v>92526</v>
      </c>
      <c r="D138" s="1" t="s">
        <v>16</v>
      </c>
      <c r="E138" s="1" t="s">
        <v>86</v>
      </c>
      <c r="F138" s="1" t="s">
        <v>87</v>
      </c>
      <c r="G138" s="3">
        <v>44337</v>
      </c>
      <c r="H138" s="3">
        <v>44392</v>
      </c>
      <c r="I138" s="3">
        <v>45487</v>
      </c>
      <c r="J138" s="2">
        <v>36</v>
      </c>
      <c r="K138" s="4" t="s">
        <v>0</v>
      </c>
      <c r="L138" s="1" t="s">
        <v>88</v>
      </c>
      <c r="M138" s="1" t="s">
        <v>20</v>
      </c>
      <c r="N138" s="5">
        <v>89.99</v>
      </c>
      <c r="O138" s="1" t="s">
        <v>24</v>
      </c>
      <c r="P138" s="5">
        <v>145.19999999999999</v>
      </c>
    </row>
    <row r="139" spans="1:16" x14ac:dyDescent="0.25">
      <c r="A139" t="s">
        <v>115</v>
      </c>
      <c r="B139" s="1" t="s">
        <v>114</v>
      </c>
      <c r="C139" s="2">
        <v>92526</v>
      </c>
      <c r="D139" s="1" t="s">
        <v>16</v>
      </c>
      <c r="E139" s="1" t="s">
        <v>86</v>
      </c>
      <c r="F139" s="1" t="s">
        <v>87</v>
      </c>
      <c r="G139" s="3">
        <v>44337</v>
      </c>
      <c r="H139" s="3">
        <v>44392</v>
      </c>
      <c r="I139" s="3">
        <v>45487</v>
      </c>
      <c r="J139" s="2">
        <v>36</v>
      </c>
      <c r="K139" s="4" t="s">
        <v>0</v>
      </c>
      <c r="L139" s="1" t="s">
        <v>88</v>
      </c>
      <c r="M139" s="1" t="s">
        <v>20</v>
      </c>
      <c r="N139" s="5">
        <v>89.99</v>
      </c>
      <c r="O139" s="1" t="s">
        <v>39</v>
      </c>
      <c r="P139" s="5">
        <v>190.4</v>
      </c>
    </row>
    <row r="140" spans="1:16" x14ac:dyDescent="0.25">
      <c r="A140" t="s">
        <v>115</v>
      </c>
      <c r="B140" s="1" t="s">
        <v>114</v>
      </c>
      <c r="C140" s="2">
        <v>94492</v>
      </c>
      <c r="D140" s="1" t="s">
        <v>16</v>
      </c>
      <c r="E140" s="1" t="s">
        <v>89</v>
      </c>
      <c r="F140" s="1" t="s">
        <v>76</v>
      </c>
      <c r="G140" s="3">
        <v>44400</v>
      </c>
      <c r="H140" s="3">
        <v>44405</v>
      </c>
      <c r="I140" s="3">
        <v>44922</v>
      </c>
      <c r="J140" s="2">
        <v>11</v>
      </c>
      <c r="K140" s="4" t="s">
        <v>0</v>
      </c>
      <c r="L140" s="1" t="s">
        <v>90</v>
      </c>
      <c r="M140" s="1" t="s">
        <v>24</v>
      </c>
      <c r="N140" s="5">
        <v>22.42</v>
      </c>
      <c r="O140" s="1" t="s">
        <v>37</v>
      </c>
      <c r="P140" s="5">
        <v>18.994</v>
      </c>
    </row>
    <row r="141" spans="1:16" x14ac:dyDescent="0.25">
      <c r="A141" t="s">
        <v>115</v>
      </c>
      <c r="B141" s="1" t="s">
        <v>114</v>
      </c>
      <c r="C141" s="2">
        <v>94492</v>
      </c>
      <c r="D141" s="1" t="s">
        <v>16</v>
      </c>
      <c r="E141" s="1" t="s">
        <v>89</v>
      </c>
      <c r="F141" s="1" t="s">
        <v>76</v>
      </c>
      <c r="G141" s="3">
        <v>44400</v>
      </c>
      <c r="H141" s="3">
        <v>44405</v>
      </c>
      <c r="I141" s="3">
        <v>44922</v>
      </c>
      <c r="J141" s="2">
        <v>11</v>
      </c>
      <c r="K141" s="4" t="s">
        <v>0</v>
      </c>
      <c r="L141" s="1" t="s">
        <v>90</v>
      </c>
      <c r="M141" s="1" t="s">
        <v>24</v>
      </c>
      <c r="N141" s="5">
        <v>22.42</v>
      </c>
      <c r="O141" s="1" t="s">
        <v>34</v>
      </c>
      <c r="P141" s="5">
        <v>22.84</v>
      </c>
    </row>
    <row r="142" spans="1:16" x14ac:dyDescent="0.25">
      <c r="A142" t="s">
        <v>115</v>
      </c>
      <c r="B142" s="1" t="s">
        <v>114</v>
      </c>
      <c r="C142" s="2">
        <v>94492</v>
      </c>
      <c r="D142" s="1" t="s">
        <v>16</v>
      </c>
      <c r="E142" s="1" t="s">
        <v>89</v>
      </c>
      <c r="F142" s="1" t="s">
        <v>76</v>
      </c>
      <c r="G142" s="3">
        <v>44400</v>
      </c>
      <c r="H142" s="3">
        <v>44405</v>
      </c>
      <c r="I142" s="3">
        <v>44922</v>
      </c>
      <c r="J142" s="2">
        <v>11</v>
      </c>
      <c r="K142" s="4" t="s">
        <v>0</v>
      </c>
      <c r="L142" s="1" t="s">
        <v>90</v>
      </c>
      <c r="M142" s="1" t="s">
        <v>24</v>
      </c>
      <c r="N142" s="5">
        <v>22.42</v>
      </c>
      <c r="O142" s="1" t="s">
        <v>36</v>
      </c>
      <c r="P142" s="5">
        <v>24.7</v>
      </c>
    </row>
    <row r="143" spans="1:16" x14ac:dyDescent="0.25">
      <c r="A143" t="s">
        <v>115</v>
      </c>
      <c r="B143" s="1" t="s">
        <v>114</v>
      </c>
      <c r="C143" s="2">
        <v>94492</v>
      </c>
      <c r="D143" s="1" t="s">
        <v>16</v>
      </c>
      <c r="E143" s="1" t="s">
        <v>89</v>
      </c>
      <c r="F143" s="1" t="s">
        <v>76</v>
      </c>
      <c r="G143" s="3">
        <v>44400</v>
      </c>
      <c r="H143" s="3">
        <v>44405</v>
      </c>
      <c r="I143" s="3">
        <v>44922</v>
      </c>
      <c r="J143" s="2">
        <v>11</v>
      </c>
      <c r="K143" s="4" t="s">
        <v>0</v>
      </c>
      <c r="L143" s="1" t="s">
        <v>90</v>
      </c>
      <c r="M143" s="1" t="s">
        <v>24</v>
      </c>
      <c r="N143" s="5">
        <v>22.42</v>
      </c>
      <c r="O143" s="1" t="s">
        <v>25</v>
      </c>
      <c r="P143" s="5">
        <v>31.77</v>
      </c>
    </row>
    <row r="144" spans="1:16" x14ac:dyDescent="0.25">
      <c r="A144" t="s">
        <v>115</v>
      </c>
      <c r="B144" s="1" t="s">
        <v>114</v>
      </c>
      <c r="C144" s="2">
        <v>94492</v>
      </c>
      <c r="D144" s="1" t="s">
        <v>16</v>
      </c>
      <c r="E144" s="1" t="s">
        <v>89</v>
      </c>
      <c r="F144" s="1" t="s">
        <v>76</v>
      </c>
      <c r="G144" s="3">
        <v>44400</v>
      </c>
      <c r="H144" s="3">
        <v>44405</v>
      </c>
      <c r="I144" s="3">
        <v>44922</v>
      </c>
      <c r="J144" s="2">
        <v>11</v>
      </c>
      <c r="K144" s="4" t="s">
        <v>0</v>
      </c>
      <c r="L144" s="1" t="s">
        <v>90</v>
      </c>
      <c r="M144" s="1" t="s">
        <v>24</v>
      </c>
      <c r="N144" s="5">
        <v>22.42</v>
      </c>
      <c r="O144" s="1" t="s">
        <v>26</v>
      </c>
      <c r="P144" s="5">
        <v>35</v>
      </c>
    </row>
    <row r="145" spans="1:16" x14ac:dyDescent="0.25">
      <c r="A145" t="s">
        <v>115</v>
      </c>
      <c r="B145" s="1" t="s">
        <v>114</v>
      </c>
      <c r="C145" s="2">
        <v>94492</v>
      </c>
      <c r="D145" s="1" t="s">
        <v>16</v>
      </c>
      <c r="E145" s="1" t="s">
        <v>89</v>
      </c>
      <c r="F145" s="1" t="s">
        <v>76</v>
      </c>
      <c r="G145" s="3">
        <v>44400</v>
      </c>
      <c r="H145" s="3">
        <v>44405</v>
      </c>
      <c r="I145" s="3">
        <v>44922</v>
      </c>
      <c r="J145" s="2">
        <v>11</v>
      </c>
      <c r="K145" s="4" t="s">
        <v>0</v>
      </c>
      <c r="L145" s="1" t="s">
        <v>90</v>
      </c>
      <c r="M145" s="1" t="s">
        <v>24</v>
      </c>
      <c r="N145" s="5">
        <v>22.42</v>
      </c>
      <c r="O145" s="1" t="s">
        <v>91</v>
      </c>
      <c r="P145" s="5">
        <v>37</v>
      </c>
    </row>
    <row r="146" spans="1:16" x14ac:dyDescent="0.25">
      <c r="A146" t="s">
        <v>115</v>
      </c>
      <c r="B146" s="1" t="s">
        <v>114</v>
      </c>
      <c r="C146" s="2">
        <v>94492</v>
      </c>
      <c r="D146" s="1" t="s">
        <v>16</v>
      </c>
      <c r="E146" s="1" t="s">
        <v>89</v>
      </c>
      <c r="F146" s="1" t="s">
        <v>76</v>
      </c>
      <c r="G146" s="3">
        <v>44400</v>
      </c>
      <c r="H146" s="3">
        <v>44405</v>
      </c>
      <c r="I146" s="3">
        <v>44922</v>
      </c>
      <c r="J146" s="2">
        <v>11</v>
      </c>
      <c r="K146" s="4">
        <v>12023</v>
      </c>
      <c r="L146" s="1" t="s">
        <v>90</v>
      </c>
      <c r="M146" s="1" t="s">
        <v>24</v>
      </c>
      <c r="N146" s="5">
        <v>22.42</v>
      </c>
      <c r="O146" s="1" t="s">
        <v>35</v>
      </c>
      <c r="P146" s="5">
        <v>37.83</v>
      </c>
    </row>
    <row r="147" spans="1:16" x14ac:dyDescent="0.25">
      <c r="A147" t="s">
        <v>115</v>
      </c>
      <c r="B147" s="1" t="s">
        <v>114</v>
      </c>
      <c r="C147" s="2">
        <v>94492</v>
      </c>
      <c r="D147" s="1" t="s">
        <v>16</v>
      </c>
      <c r="E147" s="1" t="s">
        <v>89</v>
      </c>
      <c r="F147" s="1" t="s">
        <v>76</v>
      </c>
      <c r="G147" s="3">
        <v>44400</v>
      </c>
      <c r="H147" s="3">
        <v>44405</v>
      </c>
      <c r="I147" s="3">
        <v>44922</v>
      </c>
      <c r="J147" s="2">
        <v>11</v>
      </c>
      <c r="K147" s="4" t="s">
        <v>0</v>
      </c>
      <c r="L147" s="1" t="s">
        <v>90</v>
      </c>
      <c r="M147" s="1" t="s">
        <v>24</v>
      </c>
      <c r="N147" s="5">
        <v>22.42</v>
      </c>
      <c r="O147" s="1" t="s">
        <v>39</v>
      </c>
      <c r="P147" s="5">
        <v>148.66999999999999</v>
      </c>
    </row>
    <row r="148" spans="1:16" x14ac:dyDescent="0.25">
      <c r="A148" t="s">
        <v>115</v>
      </c>
      <c r="B148" s="1" t="s">
        <v>114</v>
      </c>
      <c r="C148" s="2">
        <v>95376</v>
      </c>
      <c r="D148" s="1" t="s">
        <v>16</v>
      </c>
      <c r="E148" s="1" t="s">
        <v>66</v>
      </c>
      <c r="F148" s="1" t="s">
        <v>67</v>
      </c>
      <c r="G148" s="3">
        <v>44447</v>
      </c>
      <c r="H148" s="3">
        <v>44467</v>
      </c>
      <c r="I148" s="3">
        <v>44984</v>
      </c>
      <c r="J148" s="2">
        <v>17</v>
      </c>
      <c r="K148" s="4">
        <v>5073</v>
      </c>
      <c r="L148" s="1" t="s">
        <v>92</v>
      </c>
      <c r="M148" s="1" t="s">
        <v>20</v>
      </c>
      <c r="N148" s="5">
        <v>15</v>
      </c>
      <c r="O148" s="1" t="s">
        <v>35</v>
      </c>
      <c r="P148" s="5">
        <v>7.77</v>
      </c>
    </row>
    <row r="149" spans="1:16" x14ac:dyDescent="0.25">
      <c r="A149" t="s">
        <v>115</v>
      </c>
      <c r="B149" s="1" t="s">
        <v>114</v>
      </c>
      <c r="C149" s="2">
        <v>95376</v>
      </c>
      <c r="D149" s="1" t="s">
        <v>16</v>
      </c>
      <c r="E149" s="1" t="s">
        <v>66</v>
      </c>
      <c r="F149" s="1" t="s">
        <v>67</v>
      </c>
      <c r="G149" s="3">
        <v>44447</v>
      </c>
      <c r="H149" s="3">
        <v>44467</v>
      </c>
      <c r="I149" s="3">
        <v>44984</v>
      </c>
      <c r="J149" s="2">
        <v>17</v>
      </c>
      <c r="K149" s="4" t="s">
        <v>0</v>
      </c>
      <c r="L149" s="1" t="s">
        <v>92</v>
      </c>
      <c r="M149" s="1" t="s">
        <v>20</v>
      </c>
      <c r="N149" s="5">
        <v>15</v>
      </c>
      <c r="O149" s="1" t="s">
        <v>36</v>
      </c>
      <c r="P149" s="5">
        <v>11.8</v>
      </c>
    </row>
    <row r="150" spans="1:16" x14ac:dyDescent="0.25">
      <c r="A150" t="s">
        <v>115</v>
      </c>
      <c r="B150" s="1" t="s">
        <v>114</v>
      </c>
      <c r="C150" s="2">
        <v>95376</v>
      </c>
      <c r="D150" s="1" t="s">
        <v>16</v>
      </c>
      <c r="E150" s="1" t="s">
        <v>66</v>
      </c>
      <c r="F150" s="1" t="s">
        <v>67</v>
      </c>
      <c r="G150" s="3">
        <v>44447</v>
      </c>
      <c r="H150" s="3">
        <v>44467</v>
      </c>
      <c r="I150" s="3">
        <v>44984</v>
      </c>
      <c r="J150" s="2">
        <v>17</v>
      </c>
      <c r="K150" s="4" t="s">
        <v>0</v>
      </c>
      <c r="L150" s="1" t="s">
        <v>92</v>
      </c>
      <c r="M150" s="1" t="s">
        <v>20</v>
      </c>
      <c r="N150" s="5">
        <v>15</v>
      </c>
      <c r="O150" s="1" t="s">
        <v>34</v>
      </c>
      <c r="P150" s="5">
        <v>14</v>
      </c>
    </row>
    <row r="151" spans="1:16" x14ac:dyDescent="0.25">
      <c r="A151" t="s">
        <v>115</v>
      </c>
      <c r="B151" s="1" t="s">
        <v>114</v>
      </c>
      <c r="C151" s="2">
        <v>95376</v>
      </c>
      <c r="D151" s="1" t="s">
        <v>16</v>
      </c>
      <c r="E151" s="1" t="s">
        <v>66</v>
      </c>
      <c r="F151" s="1" t="s">
        <v>67</v>
      </c>
      <c r="G151" s="3">
        <v>44447</v>
      </c>
      <c r="H151" s="3">
        <v>44467</v>
      </c>
      <c r="I151" s="3">
        <v>44984</v>
      </c>
      <c r="J151" s="2">
        <v>17</v>
      </c>
      <c r="K151" s="4" t="s">
        <v>0</v>
      </c>
      <c r="L151" s="1" t="s">
        <v>92</v>
      </c>
      <c r="M151" s="1" t="s">
        <v>20</v>
      </c>
      <c r="N151" s="5">
        <v>15</v>
      </c>
      <c r="O151" s="1" t="s">
        <v>37</v>
      </c>
      <c r="P151" s="5">
        <v>16.187999999999999</v>
      </c>
    </row>
    <row r="152" spans="1:16" x14ac:dyDescent="0.25">
      <c r="A152" t="s">
        <v>115</v>
      </c>
      <c r="B152" s="1" t="s">
        <v>114</v>
      </c>
      <c r="C152" s="2">
        <v>95376</v>
      </c>
      <c r="D152" s="1" t="s">
        <v>16</v>
      </c>
      <c r="E152" s="1" t="s">
        <v>66</v>
      </c>
      <c r="F152" s="1" t="s">
        <v>67</v>
      </c>
      <c r="G152" s="3">
        <v>44447</v>
      </c>
      <c r="H152" s="3">
        <v>44467</v>
      </c>
      <c r="I152" s="3">
        <v>44984</v>
      </c>
      <c r="J152" s="2">
        <v>17</v>
      </c>
      <c r="K152" s="4" t="s">
        <v>0</v>
      </c>
      <c r="L152" s="1" t="s">
        <v>92</v>
      </c>
      <c r="M152" s="1" t="s">
        <v>20</v>
      </c>
      <c r="N152" s="5">
        <v>15</v>
      </c>
      <c r="O152" s="1" t="s">
        <v>24</v>
      </c>
      <c r="P152" s="5">
        <v>16.696999999999999</v>
      </c>
    </row>
    <row r="153" spans="1:16" x14ac:dyDescent="0.25">
      <c r="A153" t="s">
        <v>115</v>
      </c>
      <c r="B153" s="1" t="s">
        <v>114</v>
      </c>
      <c r="C153" s="2">
        <v>95376</v>
      </c>
      <c r="D153" s="1" t="s">
        <v>16</v>
      </c>
      <c r="E153" s="1" t="s">
        <v>66</v>
      </c>
      <c r="F153" s="1" t="s">
        <v>67</v>
      </c>
      <c r="G153" s="3">
        <v>44447</v>
      </c>
      <c r="H153" s="3">
        <v>44467</v>
      </c>
      <c r="I153" s="3">
        <v>44984</v>
      </c>
      <c r="J153" s="2">
        <v>17</v>
      </c>
      <c r="K153" s="4" t="s">
        <v>0</v>
      </c>
      <c r="L153" s="1" t="s">
        <v>92</v>
      </c>
      <c r="M153" s="1" t="s">
        <v>20</v>
      </c>
      <c r="N153" s="5">
        <v>15</v>
      </c>
      <c r="O153" s="1" t="s">
        <v>25</v>
      </c>
      <c r="P153" s="5">
        <v>20.21</v>
      </c>
    </row>
    <row r="154" spans="1:16" x14ac:dyDescent="0.25">
      <c r="A154" t="s">
        <v>115</v>
      </c>
      <c r="B154" s="1" t="s">
        <v>114</v>
      </c>
      <c r="C154" s="2">
        <v>95376</v>
      </c>
      <c r="D154" s="1" t="s">
        <v>16</v>
      </c>
      <c r="E154" s="1" t="s">
        <v>66</v>
      </c>
      <c r="F154" s="1" t="s">
        <v>67</v>
      </c>
      <c r="G154" s="3">
        <v>44447</v>
      </c>
      <c r="H154" s="3">
        <v>44467</v>
      </c>
      <c r="I154" s="3">
        <v>44984</v>
      </c>
      <c r="J154" s="2">
        <v>17</v>
      </c>
      <c r="K154" s="4" t="s">
        <v>0</v>
      </c>
      <c r="L154" s="1" t="s">
        <v>92</v>
      </c>
      <c r="M154" s="1" t="s">
        <v>20</v>
      </c>
      <c r="N154" s="5">
        <v>15</v>
      </c>
      <c r="O154" s="1" t="s">
        <v>26</v>
      </c>
      <c r="P154" s="5">
        <v>26.55</v>
      </c>
    </row>
    <row r="155" spans="1:16" x14ac:dyDescent="0.25">
      <c r="A155" t="s">
        <v>115</v>
      </c>
      <c r="B155" s="1" t="s">
        <v>114</v>
      </c>
      <c r="C155" s="2">
        <v>95376</v>
      </c>
      <c r="D155" s="1" t="s">
        <v>16</v>
      </c>
      <c r="E155" s="1" t="s">
        <v>66</v>
      </c>
      <c r="F155" s="1" t="s">
        <v>67</v>
      </c>
      <c r="G155" s="3">
        <v>44447</v>
      </c>
      <c r="H155" s="3">
        <v>44467</v>
      </c>
      <c r="I155" s="3">
        <v>44984</v>
      </c>
      <c r="J155" s="2">
        <v>17</v>
      </c>
      <c r="K155" s="4" t="s">
        <v>0</v>
      </c>
      <c r="L155" s="1" t="s">
        <v>92</v>
      </c>
      <c r="M155" s="1" t="s">
        <v>20</v>
      </c>
      <c r="N155" s="5">
        <v>15</v>
      </c>
      <c r="O155" s="1" t="s">
        <v>47</v>
      </c>
      <c r="P155" s="5">
        <v>35</v>
      </c>
    </row>
    <row r="156" spans="1:16" x14ac:dyDescent="0.25">
      <c r="A156" t="s">
        <v>115</v>
      </c>
      <c r="B156" s="1" t="s">
        <v>114</v>
      </c>
      <c r="C156" s="2">
        <v>95133</v>
      </c>
      <c r="D156" s="1" t="s">
        <v>16</v>
      </c>
      <c r="E156" s="1" t="s">
        <v>17</v>
      </c>
      <c r="F156" s="1" t="s">
        <v>18</v>
      </c>
      <c r="G156" s="3">
        <v>44481</v>
      </c>
      <c r="H156" s="3">
        <v>44525</v>
      </c>
      <c r="I156" s="3">
        <v>45620</v>
      </c>
      <c r="J156" s="2">
        <v>36</v>
      </c>
      <c r="K156" s="4">
        <v>8333</v>
      </c>
      <c r="L156" s="1" t="s">
        <v>19</v>
      </c>
      <c r="M156" s="1" t="s">
        <v>20</v>
      </c>
      <c r="N156" s="5">
        <v>5.0309999999999997</v>
      </c>
      <c r="O156" s="1" t="s">
        <v>0</v>
      </c>
      <c r="P156" s="5" t="s">
        <v>0</v>
      </c>
    </row>
    <row r="157" spans="1:16" x14ac:dyDescent="0.25">
      <c r="A157" t="s">
        <v>115</v>
      </c>
      <c r="B157" s="1" t="s">
        <v>114</v>
      </c>
      <c r="C157" s="2">
        <v>98605</v>
      </c>
      <c r="D157" s="1" t="s">
        <v>27</v>
      </c>
      <c r="E157" s="1" t="s">
        <v>28</v>
      </c>
      <c r="F157" s="1" t="s">
        <v>29</v>
      </c>
      <c r="G157" s="3">
        <v>44587</v>
      </c>
      <c r="H157" s="3">
        <v>44587</v>
      </c>
      <c r="I157" s="3">
        <v>45688</v>
      </c>
      <c r="J157" s="2">
        <v>36</v>
      </c>
      <c r="K157" s="4">
        <v>9109</v>
      </c>
      <c r="L157" s="1" t="s">
        <v>19</v>
      </c>
      <c r="M157" s="1" t="s">
        <v>20</v>
      </c>
      <c r="N157" s="5">
        <v>4.5730000000000004</v>
      </c>
      <c r="O157" s="1" t="s">
        <v>0</v>
      </c>
      <c r="P157" s="5" t="s">
        <v>0</v>
      </c>
    </row>
    <row r="158" spans="1:16" x14ac:dyDescent="0.25">
      <c r="C158" s="1"/>
      <c r="G158" s="1"/>
      <c r="H158" s="1"/>
      <c r="I158" s="1"/>
      <c r="J158" s="1"/>
      <c r="K158" s="4" t="str">
        <f>CONCATENATE("Totale: ", TEXT(SUBTOTAL(9, K121:K157), "###.###.###"), "")</f>
        <v>Totale: 102280..</v>
      </c>
      <c r="N158" s="1"/>
      <c r="P158" s="1"/>
    </row>
    <row r="159" spans="1:16" x14ac:dyDescent="0.25">
      <c r="B159" s="6" t="s">
        <v>93</v>
      </c>
      <c r="C159" s="1"/>
      <c r="G159" s="1"/>
      <c r="H159" s="1"/>
      <c r="I159" s="1"/>
      <c r="J159" s="1"/>
      <c r="K159" s="1"/>
      <c r="N159" s="1"/>
      <c r="P159" s="1"/>
    </row>
    <row r="160" spans="1:16" x14ac:dyDescent="0.25">
      <c r="A160" t="s">
        <v>116</v>
      </c>
      <c r="B160" s="1" t="s">
        <v>114</v>
      </c>
      <c r="C160" s="2">
        <v>60914</v>
      </c>
      <c r="D160" s="1" t="s">
        <v>16</v>
      </c>
      <c r="E160" s="1" t="s">
        <v>66</v>
      </c>
      <c r="F160" s="1" t="s">
        <v>67</v>
      </c>
      <c r="G160" s="3">
        <v>42695</v>
      </c>
      <c r="H160" s="3">
        <v>42891</v>
      </c>
      <c r="I160" s="3">
        <v>44650</v>
      </c>
      <c r="J160" s="2">
        <v>48</v>
      </c>
      <c r="K160" s="4">
        <v>4005</v>
      </c>
      <c r="L160" s="1" t="s">
        <v>68</v>
      </c>
      <c r="M160" s="1" t="s">
        <v>39</v>
      </c>
      <c r="N160" s="5">
        <v>1084.47</v>
      </c>
      <c r="O160" s="1" t="s">
        <v>0</v>
      </c>
      <c r="P160" s="5" t="s">
        <v>0</v>
      </c>
    </row>
    <row r="161" spans="1:16" x14ac:dyDescent="0.25">
      <c r="A161" t="s">
        <v>116</v>
      </c>
      <c r="B161" s="1" t="s">
        <v>114</v>
      </c>
      <c r="C161" s="2">
        <v>65500</v>
      </c>
      <c r="D161" s="1" t="s">
        <v>16</v>
      </c>
      <c r="E161" s="1" t="s">
        <v>53</v>
      </c>
      <c r="F161" s="1" t="s">
        <v>54</v>
      </c>
      <c r="G161" s="3">
        <v>42936</v>
      </c>
      <c r="H161" s="3">
        <v>43186</v>
      </c>
      <c r="I161" s="3">
        <v>44647</v>
      </c>
      <c r="J161" s="2">
        <v>24</v>
      </c>
      <c r="K161" s="4">
        <v>3990</v>
      </c>
      <c r="L161" s="1" t="s">
        <v>68</v>
      </c>
      <c r="M161" s="1" t="s">
        <v>39</v>
      </c>
      <c r="N161" s="5">
        <v>1030.25</v>
      </c>
      <c r="O161" s="1" t="s">
        <v>0</v>
      </c>
      <c r="P161" s="5" t="s">
        <v>0</v>
      </c>
    </row>
    <row r="162" spans="1:16" x14ac:dyDescent="0.25">
      <c r="A162" t="s">
        <v>116</v>
      </c>
      <c r="B162" s="1" t="s">
        <v>114</v>
      </c>
      <c r="C162" s="2">
        <v>67404</v>
      </c>
      <c r="D162" s="1" t="s">
        <v>16</v>
      </c>
      <c r="E162" s="1" t="s">
        <v>69</v>
      </c>
      <c r="F162" s="1" t="s">
        <v>70</v>
      </c>
      <c r="G162" s="3">
        <v>43082</v>
      </c>
      <c r="H162" s="3">
        <v>43200</v>
      </c>
      <c r="I162" s="3">
        <v>44661</v>
      </c>
      <c r="J162" s="2">
        <v>48</v>
      </c>
      <c r="K162" s="4">
        <v>1830</v>
      </c>
      <c r="L162" s="1" t="s">
        <v>68</v>
      </c>
      <c r="M162" s="1" t="s">
        <v>39</v>
      </c>
      <c r="N162" s="5">
        <v>1030.25</v>
      </c>
      <c r="O162" s="1" t="s">
        <v>0</v>
      </c>
      <c r="P162" s="5" t="s">
        <v>0</v>
      </c>
    </row>
    <row r="163" spans="1:16" x14ac:dyDescent="0.25">
      <c r="A163" t="s">
        <v>116</v>
      </c>
      <c r="B163" s="1" t="s">
        <v>114</v>
      </c>
      <c r="C163" s="2">
        <v>67051</v>
      </c>
      <c r="D163" s="1" t="s">
        <v>16</v>
      </c>
      <c r="E163" s="1" t="s">
        <v>71</v>
      </c>
      <c r="F163" s="1" t="s">
        <v>72</v>
      </c>
      <c r="G163" s="3">
        <v>43054</v>
      </c>
      <c r="H163" s="3">
        <v>43221</v>
      </c>
      <c r="I163" s="3">
        <v>44681</v>
      </c>
      <c r="J163" s="2">
        <v>24</v>
      </c>
      <c r="K163" s="4">
        <v>2316</v>
      </c>
      <c r="L163" s="1" t="s">
        <v>68</v>
      </c>
      <c r="M163" s="1" t="s">
        <v>39</v>
      </c>
      <c r="N163" s="5">
        <v>1030.25</v>
      </c>
      <c r="O163" s="1" t="s">
        <v>0</v>
      </c>
      <c r="P163" s="5" t="s">
        <v>0</v>
      </c>
    </row>
    <row r="164" spans="1:16" x14ac:dyDescent="0.25">
      <c r="A164" t="s">
        <v>116</v>
      </c>
      <c r="B164" s="1" t="s">
        <v>114</v>
      </c>
      <c r="C164" s="2">
        <v>76024</v>
      </c>
      <c r="D164" s="1" t="s">
        <v>49</v>
      </c>
      <c r="E164" s="1" t="s">
        <v>73</v>
      </c>
      <c r="F164" s="1" t="s">
        <v>74</v>
      </c>
      <c r="G164" s="3">
        <v>43581</v>
      </c>
      <c r="H164" s="3">
        <v>43647</v>
      </c>
      <c r="I164" s="3">
        <v>45107</v>
      </c>
      <c r="J164" s="2">
        <v>48</v>
      </c>
      <c r="K164" s="4">
        <v>900</v>
      </c>
      <c r="L164" s="1" t="s">
        <v>68</v>
      </c>
      <c r="M164" s="1" t="s">
        <v>39</v>
      </c>
      <c r="N164" s="5">
        <v>1030.25</v>
      </c>
      <c r="O164" s="1" t="s">
        <v>0</v>
      </c>
      <c r="P164" s="5" t="s">
        <v>0</v>
      </c>
    </row>
    <row r="165" spans="1:16" x14ac:dyDescent="0.25">
      <c r="A165" t="s">
        <v>116</v>
      </c>
      <c r="B165" s="1" t="s">
        <v>114</v>
      </c>
      <c r="C165" s="2">
        <v>74397</v>
      </c>
      <c r="D165" s="1" t="s">
        <v>16</v>
      </c>
      <c r="E165" s="1" t="s">
        <v>75</v>
      </c>
      <c r="F165" s="1" t="s">
        <v>76</v>
      </c>
      <c r="G165" s="3">
        <v>43537</v>
      </c>
      <c r="H165" s="3">
        <v>43648</v>
      </c>
      <c r="I165" s="3">
        <v>44927</v>
      </c>
      <c r="J165" s="2">
        <v>36</v>
      </c>
      <c r="K165" s="4">
        <v>6050</v>
      </c>
      <c r="L165" s="1" t="s">
        <v>68</v>
      </c>
      <c r="M165" s="1" t="s">
        <v>39</v>
      </c>
      <c r="N165" s="5">
        <v>1030.2499499999999</v>
      </c>
      <c r="O165" s="1" t="s">
        <v>0</v>
      </c>
      <c r="P165" s="5" t="s">
        <v>0</v>
      </c>
    </row>
    <row r="166" spans="1:16" x14ac:dyDescent="0.25">
      <c r="A166" t="s">
        <v>116</v>
      </c>
      <c r="B166" s="1" t="s">
        <v>114</v>
      </c>
      <c r="C166" s="2">
        <v>78289</v>
      </c>
      <c r="D166" s="1" t="s">
        <v>16</v>
      </c>
      <c r="E166" s="1" t="s">
        <v>28</v>
      </c>
      <c r="F166" s="1" t="s">
        <v>29</v>
      </c>
      <c r="G166" s="3">
        <v>43682</v>
      </c>
      <c r="H166" s="3">
        <v>43769</v>
      </c>
      <c r="I166" s="3">
        <v>44926</v>
      </c>
      <c r="J166" s="2">
        <v>36</v>
      </c>
      <c r="K166" s="4">
        <v>3328</v>
      </c>
      <c r="L166" s="1" t="s">
        <v>68</v>
      </c>
      <c r="M166" s="1" t="s">
        <v>39</v>
      </c>
      <c r="N166" s="5">
        <v>1030.25</v>
      </c>
      <c r="O166" s="1" t="s">
        <v>0</v>
      </c>
      <c r="P166" s="5" t="s">
        <v>0</v>
      </c>
    </row>
    <row r="167" spans="1:16" x14ac:dyDescent="0.25">
      <c r="A167" t="s">
        <v>116</v>
      </c>
      <c r="B167" s="1" t="s">
        <v>114</v>
      </c>
      <c r="C167" s="2">
        <v>77052</v>
      </c>
      <c r="D167" s="1" t="s">
        <v>16</v>
      </c>
      <c r="E167" s="1" t="s">
        <v>77</v>
      </c>
      <c r="F167" s="1" t="s">
        <v>62</v>
      </c>
      <c r="G167" s="3">
        <v>43627</v>
      </c>
      <c r="H167" s="3">
        <v>43787</v>
      </c>
      <c r="I167" s="3">
        <v>45247</v>
      </c>
      <c r="J167" s="2">
        <v>48</v>
      </c>
      <c r="K167" s="4">
        <v>472</v>
      </c>
      <c r="L167" s="1" t="s">
        <v>68</v>
      </c>
      <c r="M167" s="1" t="s">
        <v>39</v>
      </c>
      <c r="N167" s="5">
        <v>1030.25</v>
      </c>
      <c r="O167" s="1" t="s">
        <v>0</v>
      </c>
      <c r="P167" s="5" t="s">
        <v>0</v>
      </c>
    </row>
    <row r="168" spans="1:16" x14ac:dyDescent="0.25">
      <c r="A168" t="s">
        <v>116</v>
      </c>
      <c r="B168" s="1" t="s">
        <v>114</v>
      </c>
      <c r="C168" s="2">
        <v>81197</v>
      </c>
      <c r="D168" s="1" t="s">
        <v>27</v>
      </c>
      <c r="E168" s="1" t="s">
        <v>17</v>
      </c>
      <c r="F168" s="1" t="s">
        <v>18</v>
      </c>
      <c r="G168" s="3">
        <v>43865</v>
      </c>
      <c r="H168" s="3">
        <v>43910</v>
      </c>
      <c r="I168" s="3">
        <v>45096</v>
      </c>
      <c r="J168" s="2">
        <v>36</v>
      </c>
      <c r="K168" s="4">
        <v>2500</v>
      </c>
      <c r="L168" s="1" t="s">
        <v>68</v>
      </c>
      <c r="M168" s="1" t="s">
        <v>39</v>
      </c>
      <c r="N168" s="5">
        <v>1030.24</v>
      </c>
      <c r="O168" s="1" t="s">
        <v>0</v>
      </c>
      <c r="P168" s="5" t="s">
        <v>0</v>
      </c>
    </row>
    <row r="169" spans="1:16" x14ac:dyDescent="0.25">
      <c r="A169" t="s">
        <v>116</v>
      </c>
      <c r="B169" s="1" t="s">
        <v>114</v>
      </c>
      <c r="C169" s="2">
        <v>82514</v>
      </c>
      <c r="D169" s="1" t="s">
        <v>27</v>
      </c>
      <c r="E169" s="1" t="s">
        <v>40</v>
      </c>
      <c r="F169" s="1" t="s">
        <v>41</v>
      </c>
      <c r="G169" s="3">
        <v>43931</v>
      </c>
      <c r="H169" s="3">
        <v>43950</v>
      </c>
      <c r="I169" s="3">
        <v>44834</v>
      </c>
      <c r="J169" s="2">
        <v>24</v>
      </c>
      <c r="K169" s="4">
        <v>5905</v>
      </c>
      <c r="L169" s="1" t="s">
        <v>68</v>
      </c>
      <c r="M169" s="1" t="s">
        <v>39</v>
      </c>
      <c r="N169" s="5">
        <v>1030.25</v>
      </c>
      <c r="O169" s="1" t="s">
        <v>0</v>
      </c>
      <c r="P169" s="5" t="s">
        <v>0</v>
      </c>
    </row>
    <row r="170" spans="1:16" x14ac:dyDescent="0.25">
      <c r="A170" t="s">
        <v>116</v>
      </c>
      <c r="B170" s="1" t="s">
        <v>114</v>
      </c>
      <c r="C170" s="2">
        <v>81522</v>
      </c>
      <c r="D170" s="1" t="s">
        <v>43</v>
      </c>
      <c r="E170" s="1" t="s">
        <v>78</v>
      </c>
      <c r="F170" s="1" t="s">
        <v>45</v>
      </c>
      <c r="G170" s="3">
        <v>43908</v>
      </c>
      <c r="H170" s="3">
        <v>43978</v>
      </c>
      <c r="I170" s="3">
        <v>45438</v>
      </c>
      <c r="J170" s="2">
        <v>36</v>
      </c>
      <c r="K170" s="4">
        <v>1980</v>
      </c>
      <c r="L170" s="1" t="s">
        <v>68</v>
      </c>
      <c r="M170" s="1" t="s">
        <v>39</v>
      </c>
      <c r="N170" s="5">
        <v>1030.25</v>
      </c>
      <c r="O170" s="1" t="s">
        <v>0</v>
      </c>
      <c r="P170" s="5" t="s">
        <v>0</v>
      </c>
    </row>
    <row r="171" spans="1:16" x14ac:dyDescent="0.25">
      <c r="A171" t="s">
        <v>116</v>
      </c>
      <c r="B171" s="1" t="s">
        <v>114</v>
      </c>
      <c r="C171" s="2">
        <v>78730</v>
      </c>
      <c r="D171" s="1" t="s">
        <v>16</v>
      </c>
      <c r="E171" s="1" t="s">
        <v>79</v>
      </c>
      <c r="F171" s="1" t="s">
        <v>80</v>
      </c>
      <c r="G171" s="3">
        <v>43755</v>
      </c>
      <c r="H171" s="3">
        <v>44047</v>
      </c>
      <c r="I171" s="3">
        <v>45141</v>
      </c>
      <c r="J171" s="2">
        <v>36</v>
      </c>
      <c r="K171" s="4">
        <v>1217</v>
      </c>
      <c r="L171" s="1" t="s">
        <v>68</v>
      </c>
      <c r="M171" s="1" t="s">
        <v>39</v>
      </c>
      <c r="N171" s="5">
        <v>1030.25</v>
      </c>
      <c r="O171" s="1" t="s">
        <v>0</v>
      </c>
      <c r="P171" s="5" t="s">
        <v>0</v>
      </c>
    </row>
    <row r="172" spans="1:16" x14ac:dyDescent="0.25">
      <c r="A172" t="s">
        <v>116</v>
      </c>
      <c r="B172" s="1" t="s">
        <v>114</v>
      </c>
      <c r="C172" s="2">
        <v>85420</v>
      </c>
      <c r="D172" s="1" t="s">
        <v>16</v>
      </c>
      <c r="E172" s="1" t="s">
        <v>81</v>
      </c>
      <c r="F172" s="1" t="s">
        <v>82</v>
      </c>
      <c r="G172" s="3">
        <v>44036</v>
      </c>
      <c r="H172" s="3">
        <v>44147</v>
      </c>
      <c r="I172" s="3">
        <v>45423</v>
      </c>
      <c r="J172" s="2">
        <v>36</v>
      </c>
      <c r="K172" s="4">
        <v>3227</v>
      </c>
      <c r="L172" s="1" t="s">
        <v>68</v>
      </c>
      <c r="M172" s="1" t="s">
        <v>39</v>
      </c>
      <c r="N172" s="5">
        <v>1030.25</v>
      </c>
      <c r="O172" s="1" t="s">
        <v>0</v>
      </c>
      <c r="P172" s="5" t="s">
        <v>0</v>
      </c>
    </row>
    <row r="173" spans="1:16" x14ac:dyDescent="0.25">
      <c r="A173" t="s">
        <v>116</v>
      </c>
      <c r="B173" s="1" t="s">
        <v>114</v>
      </c>
      <c r="C173" s="2">
        <v>88409</v>
      </c>
      <c r="D173" s="1" t="s">
        <v>16</v>
      </c>
      <c r="E173" s="1" t="s">
        <v>21</v>
      </c>
      <c r="F173" s="1" t="s">
        <v>22</v>
      </c>
      <c r="G173" s="3">
        <v>44166</v>
      </c>
      <c r="H173" s="3">
        <v>44229</v>
      </c>
      <c r="I173" s="3">
        <v>45690</v>
      </c>
      <c r="J173" s="2">
        <v>48</v>
      </c>
      <c r="K173" s="4">
        <v>6152</v>
      </c>
      <c r="L173" s="1" t="s">
        <v>68</v>
      </c>
      <c r="M173" s="1" t="s">
        <v>39</v>
      </c>
      <c r="N173" s="5" t="s">
        <v>0</v>
      </c>
      <c r="O173" s="1" t="s">
        <v>0</v>
      </c>
      <c r="P173" s="5" t="s">
        <v>0</v>
      </c>
    </row>
    <row r="174" spans="1:16" x14ac:dyDescent="0.25">
      <c r="A174" t="s">
        <v>116</v>
      </c>
      <c r="B174" s="1" t="s">
        <v>114</v>
      </c>
      <c r="C174" s="2">
        <v>91635</v>
      </c>
      <c r="D174" s="1" t="s">
        <v>49</v>
      </c>
      <c r="E174" s="1" t="s">
        <v>83</v>
      </c>
      <c r="F174" s="1" t="s">
        <v>74</v>
      </c>
      <c r="G174" s="3">
        <v>44271</v>
      </c>
      <c r="H174" s="3">
        <v>44284</v>
      </c>
      <c r="I174" s="3">
        <v>45379</v>
      </c>
      <c r="J174" s="2">
        <v>36</v>
      </c>
      <c r="K174" s="4">
        <v>500</v>
      </c>
      <c r="L174" s="1" t="s">
        <v>68</v>
      </c>
      <c r="M174" s="1" t="s">
        <v>39</v>
      </c>
      <c r="N174" s="5">
        <v>952</v>
      </c>
      <c r="O174" s="1" t="s">
        <v>0</v>
      </c>
      <c r="P174" s="5" t="s">
        <v>0</v>
      </c>
    </row>
    <row r="175" spans="1:16" x14ac:dyDescent="0.25">
      <c r="A175" t="s">
        <v>116</v>
      </c>
      <c r="B175" s="1" t="s">
        <v>114</v>
      </c>
      <c r="C175" s="2">
        <v>83913</v>
      </c>
      <c r="D175" s="1" t="s">
        <v>16</v>
      </c>
      <c r="E175" s="1" t="s">
        <v>84</v>
      </c>
      <c r="F175" s="1" t="s">
        <v>85</v>
      </c>
      <c r="G175" s="3">
        <v>44028</v>
      </c>
      <c r="H175" s="3">
        <v>44307</v>
      </c>
      <c r="I175" s="3">
        <v>45219</v>
      </c>
      <c r="J175" s="2">
        <v>24</v>
      </c>
      <c r="K175" s="4">
        <v>530</v>
      </c>
      <c r="L175" s="1" t="s">
        <v>68</v>
      </c>
      <c r="M175" s="1" t="s">
        <v>39</v>
      </c>
      <c r="N175" s="5">
        <v>1030.25</v>
      </c>
      <c r="O175" s="1" t="s">
        <v>0</v>
      </c>
      <c r="P175" s="5" t="s">
        <v>0</v>
      </c>
    </row>
    <row r="176" spans="1:16" x14ac:dyDescent="0.25">
      <c r="A176" t="s">
        <v>116</v>
      </c>
      <c r="B176" s="1" t="s">
        <v>114</v>
      </c>
      <c r="C176" s="2">
        <v>91121</v>
      </c>
      <c r="D176" s="1" t="s">
        <v>16</v>
      </c>
      <c r="E176" s="1" t="s">
        <v>31</v>
      </c>
      <c r="F176" s="1" t="s">
        <v>32</v>
      </c>
      <c r="G176" s="3">
        <v>44278</v>
      </c>
      <c r="H176" s="3">
        <v>44336</v>
      </c>
      <c r="I176" s="3">
        <v>45796</v>
      </c>
      <c r="J176" s="2">
        <v>48</v>
      </c>
      <c r="K176" s="4">
        <v>4434</v>
      </c>
      <c r="L176" s="1" t="s">
        <v>68</v>
      </c>
      <c r="M176" s="1" t="s">
        <v>39</v>
      </c>
      <c r="N176" s="5" t="s">
        <v>0</v>
      </c>
      <c r="O176" s="1" t="s">
        <v>0</v>
      </c>
      <c r="P176" s="5" t="s">
        <v>0</v>
      </c>
    </row>
    <row r="177" spans="1:16" x14ac:dyDescent="0.25">
      <c r="A177" t="s">
        <v>116</v>
      </c>
      <c r="B177" s="1" t="s">
        <v>114</v>
      </c>
      <c r="C177" s="2">
        <v>92526</v>
      </c>
      <c r="D177" s="1" t="s">
        <v>16</v>
      </c>
      <c r="E177" s="1" t="s">
        <v>86</v>
      </c>
      <c r="F177" s="1" t="s">
        <v>87</v>
      </c>
      <c r="G177" s="3">
        <v>44337</v>
      </c>
      <c r="H177" s="3">
        <v>44392</v>
      </c>
      <c r="I177" s="3">
        <v>45487</v>
      </c>
      <c r="J177" s="2">
        <v>36</v>
      </c>
      <c r="K177" s="4">
        <v>1293</v>
      </c>
      <c r="L177" s="1" t="s">
        <v>88</v>
      </c>
      <c r="M177" s="1" t="s">
        <v>20</v>
      </c>
      <c r="N177" s="5">
        <v>289.5</v>
      </c>
      <c r="O177" s="1" t="s">
        <v>34</v>
      </c>
      <c r="P177" s="5">
        <v>500</v>
      </c>
    </row>
    <row r="178" spans="1:16" x14ac:dyDescent="0.25">
      <c r="A178" t="s">
        <v>116</v>
      </c>
      <c r="B178" s="1" t="s">
        <v>114</v>
      </c>
      <c r="C178" s="2">
        <v>92526</v>
      </c>
      <c r="D178" s="1" t="s">
        <v>16</v>
      </c>
      <c r="E178" s="1" t="s">
        <v>86</v>
      </c>
      <c r="F178" s="1" t="s">
        <v>87</v>
      </c>
      <c r="G178" s="3">
        <v>44337</v>
      </c>
      <c r="H178" s="3">
        <v>44392</v>
      </c>
      <c r="I178" s="3">
        <v>45487</v>
      </c>
      <c r="J178" s="2">
        <v>36</v>
      </c>
      <c r="K178" s="4" t="s">
        <v>0</v>
      </c>
      <c r="L178" s="1" t="s">
        <v>88</v>
      </c>
      <c r="M178" s="1" t="s">
        <v>20</v>
      </c>
      <c r="N178" s="5">
        <v>289.5</v>
      </c>
      <c r="O178" s="1" t="s">
        <v>24</v>
      </c>
      <c r="P178" s="5">
        <v>726</v>
      </c>
    </row>
    <row r="179" spans="1:16" x14ac:dyDescent="0.25">
      <c r="A179" t="s">
        <v>116</v>
      </c>
      <c r="B179" s="1" t="s">
        <v>114</v>
      </c>
      <c r="C179" s="2">
        <v>92526</v>
      </c>
      <c r="D179" s="1" t="s">
        <v>16</v>
      </c>
      <c r="E179" s="1" t="s">
        <v>86</v>
      </c>
      <c r="F179" s="1" t="s">
        <v>87</v>
      </c>
      <c r="G179" s="3">
        <v>44337</v>
      </c>
      <c r="H179" s="3">
        <v>44392</v>
      </c>
      <c r="I179" s="3">
        <v>45487</v>
      </c>
      <c r="J179" s="2">
        <v>36</v>
      </c>
      <c r="K179" s="4" t="s">
        <v>0</v>
      </c>
      <c r="L179" s="1" t="s">
        <v>88</v>
      </c>
      <c r="M179" s="1" t="s">
        <v>20</v>
      </c>
      <c r="N179" s="5">
        <v>289.5</v>
      </c>
      <c r="O179" s="1" t="s">
        <v>39</v>
      </c>
      <c r="P179" s="5">
        <v>952</v>
      </c>
    </row>
    <row r="180" spans="1:16" x14ac:dyDescent="0.25">
      <c r="A180" t="s">
        <v>116</v>
      </c>
      <c r="B180" s="1" t="s">
        <v>114</v>
      </c>
      <c r="C180" s="2">
        <v>94492</v>
      </c>
      <c r="D180" s="1" t="s">
        <v>16</v>
      </c>
      <c r="E180" s="1" t="s">
        <v>89</v>
      </c>
      <c r="F180" s="1" t="s">
        <v>76</v>
      </c>
      <c r="G180" s="3">
        <v>44400</v>
      </c>
      <c r="H180" s="3">
        <v>44405</v>
      </c>
      <c r="I180" s="3">
        <v>44922</v>
      </c>
      <c r="J180" s="2">
        <v>11</v>
      </c>
      <c r="K180" s="4">
        <v>9148</v>
      </c>
      <c r="L180" s="1" t="s">
        <v>94</v>
      </c>
      <c r="M180" s="1" t="s">
        <v>24</v>
      </c>
      <c r="N180" s="5">
        <v>42.12</v>
      </c>
      <c r="O180" s="1" t="s">
        <v>25</v>
      </c>
      <c r="P180" s="5">
        <v>50.94</v>
      </c>
    </row>
    <row r="181" spans="1:16" x14ac:dyDescent="0.25">
      <c r="A181" t="s">
        <v>116</v>
      </c>
      <c r="B181" s="1" t="s">
        <v>114</v>
      </c>
      <c r="C181" s="2">
        <v>94492</v>
      </c>
      <c r="D181" s="1" t="s">
        <v>16</v>
      </c>
      <c r="E181" s="1" t="s">
        <v>89</v>
      </c>
      <c r="F181" s="1" t="s">
        <v>76</v>
      </c>
      <c r="G181" s="3">
        <v>44400</v>
      </c>
      <c r="H181" s="3">
        <v>44405</v>
      </c>
      <c r="I181" s="3">
        <v>44922</v>
      </c>
      <c r="J181" s="2">
        <v>11</v>
      </c>
      <c r="K181" s="4" t="s">
        <v>0</v>
      </c>
      <c r="L181" s="1" t="s">
        <v>94</v>
      </c>
      <c r="M181" s="1" t="s">
        <v>24</v>
      </c>
      <c r="N181" s="5">
        <v>42.12</v>
      </c>
      <c r="O181" s="1" t="s">
        <v>36</v>
      </c>
      <c r="P181" s="5">
        <v>79.3</v>
      </c>
    </row>
    <row r="182" spans="1:16" x14ac:dyDescent="0.25">
      <c r="A182" t="s">
        <v>116</v>
      </c>
      <c r="B182" s="1" t="s">
        <v>114</v>
      </c>
      <c r="C182" s="2">
        <v>94492</v>
      </c>
      <c r="D182" s="1" t="s">
        <v>16</v>
      </c>
      <c r="E182" s="1" t="s">
        <v>89</v>
      </c>
      <c r="F182" s="1" t="s">
        <v>76</v>
      </c>
      <c r="G182" s="3">
        <v>44400</v>
      </c>
      <c r="H182" s="3">
        <v>44405</v>
      </c>
      <c r="I182" s="3">
        <v>44922</v>
      </c>
      <c r="J182" s="2">
        <v>11</v>
      </c>
      <c r="K182" s="4" t="s">
        <v>0</v>
      </c>
      <c r="L182" s="1" t="s">
        <v>94</v>
      </c>
      <c r="M182" s="1" t="s">
        <v>24</v>
      </c>
      <c r="N182" s="5">
        <v>42.12</v>
      </c>
      <c r="O182" s="1" t="s">
        <v>37</v>
      </c>
      <c r="P182" s="5">
        <v>94.97</v>
      </c>
    </row>
    <row r="183" spans="1:16" x14ac:dyDescent="0.25">
      <c r="A183" t="s">
        <v>116</v>
      </c>
      <c r="B183" s="1" t="s">
        <v>114</v>
      </c>
      <c r="C183" s="2">
        <v>94492</v>
      </c>
      <c r="D183" s="1" t="s">
        <v>16</v>
      </c>
      <c r="E183" s="1" t="s">
        <v>89</v>
      </c>
      <c r="F183" s="1" t="s">
        <v>76</v>
      </c>
      <c r="G183" s="3">
        <v>44400</v>
      </c>
      <c r="H183" s="3">
        <v>44405</v>
      </c>
      <c r="I183" s="3">
        <v>44922</v>
      </c>
      <c r="J183" s="2">
        <v>11</v>
      </c>
      <c r="K183" s="4" t="s">
        <v>0</v>
      </c>
      <c r="L183" s="1" t="s">
        <v>94</v>
      </c>
      <c r="M183" s="1" t="s">
        <v>24</v>
      </c>
      <c r="N183" s="5">
        <v>42.12</v>
      </c>
      <c r="O183" s="1" t="s">
        <v>34</v>
      </c>
      <c r="P183" s="5">
        <v>104.2</v>
      </c>
    </row>
    <row r="184" spans="1:16" x14ac:dyDescent="0.25">
      <c r="A184" t="s">
        <v>116</v>
      </c>
      <c r="B184" s="1" t="s">
        <v>114</v>
      </c>
      <c r="C184" s="2">
        <v>94492</v>
      </c>
      <c r="D184" s="1" t="s">
        <v>16</v>
      </c>
      <c r="E184" s="1" t="s">
        <v>89</v>
      </c>
      <c r="F184" s="1" t="s">
        <v>76</v>
      </c>
      <c r="G184" s="3">
        <v>44400</v>
      </c>
      <c r="H184" s="3">
        <v>44405</v>
      </c>
      <c r="I184" s="3">
        <v>44922</v>
      </c>
      <c r="J184" s="2">
        <v>11</v>
      </c>
      <c r="K184" s="4" t="s">
        <v>0</v>
      </c>
      <c r="L184" s="1" t="s">
        <v>94</v>
      </c>
      <c r="M184" s="1" t="s">
        <v>24</v>
      </c>
      <c r="N184" s="5">
        <v>42.12</v>
      </c>
      <c r="O184" s="1" t="s">
        <v>26</v>
      </c>
      <c r="P184" s="5">
        <v>135</v>
      </c>
    </row>
    <row r="185" spans="1:16" x14ac:dyDescent="0.25">
      <c r="A185" t="s">
        <v>116</v>
      </c>
      <c r="B185" s="1" t="s">
        <v>114</v>
      </c>
      <c r="C185" s="2">
        <v>94492</v>
      </c>
      <c r="D185" s="1" t="s">
        <v>16</v>
      </c>
      <c r="E185" s="1" t="s">
        <v>89</v>
      </c>
      <c r="F185" s="1" t="s">
        <v>76</v>
      </c>
      <c r="G185" s="3">
        <v>44400</v>
      </c>
      <c r="H185" s="3">
        <v>44405</v>
      </c>
      <c r="I185" s="3">
        <v>44922</v>
      </c>
      <c r="J185" s="2">
        <v>11</v>
      </c>
      <c r="K185" s="4" t="s">
        <v>0</v>
      </c>
      <c r="L185" s="1" t="s">
        <v>94</v>
      </c>
      <c r="M185" s="1" t="s">
        <v>24</v>
      </c>
      <c r="N185" s="5">
        <v>42.12</v>
      </c>
      <c r="O185" s="1" t="s">
        <v>35</v>
      </c>
      <c r="P185" s="5">
        <v>189.12</v>
      </c>
    </row>
    <row r="186" spans="1:16" x14ac:dyDescent="0.25">
      <c r="A186" t="s">
        <v>116</v>
      </c>
      <c r="B186" s="1" t="s">
        <v>114</v>
      </c>
      <c r="C186" s="2">
        <v>94492</v>
      </c>
      <c r="D186" s="1" t="s">
        <v>16</v>
      </c>
      <c r="E186" s="1" t="s">
        <v>89</v>
      </c>
      <c r="F186" s="1" t="s">
        <v>76</v>
      </c>
      <c r="G186" s="3">
        <v>44400</v>
      </c>
      <c r="H186" s="3">
        <v>44405</v>
      </c>
      <c r="I186" s="3">
        <v>44922</v>
      </c>
      <c r="J186" s="2">
        <v>11</v>
      </c>
      <c r="K186" s="4" t="s">
        <v>0</v>
      </c>
      <c r="L186" s="1" t="s">
        <v>94</v>
      </c>
      <c r="M186" s="1" t="s">
        <v>24</v>
      </c>
      <c r="N186" s="5">
        <v>42.12</v>
      </c>
      <c r="O186" s="1" t="s">
        <v>91</v>
      </c>
      <c r="P186" s="5">
        <v>219.73</v>
      </c>
    </row>
    <row r="187" spans="1:16" x14ac:dyDescent="0.25">
      <c r="A187" t="s">
        <v>116</v>
      </c>
      <c r="B187" s="1" t="s">
        <v>114</v>
      </c>
      <c r="C187" s="2">
        <v>94492</v>
      </c>
      <c r="D187" s="1" t="s">
        <v>16</v>
      </c>
      <c r="E187" s="1" t="s">
        <v>89</v>
      </c>
      <c r="F187" s="1" t="s">
        <v>76</v>
      </c>
      <c r="G187" s="3">
        <v>44400</v>
      </c>
      <c r="H187" s="3">
        <v>44405</v>
      </c>
      <c r="I187" s="3">
        <v>44922</v>
      </c>
      <c r="J187" s="2">
        <v>11</v>
      </c>
      <c r="K187" s="4" t="s">
        <v>0</v>
      </c>
      <c r="L187" s="1" t="s">
        <v>94</v>
      </c>
      <c r="M187" s="1" t="s">
        <v>24</v>
      </c>
      <c r="N187" s="5">
        <v>42.12</v>
      </c>
      <c r="O187" s="1" t="s">
        <v>39</v>
      </c>
      <c r="P187" s="5">
        <v>743.34</v>
      </c>
    </row>
    <row r="188" spans="1:16" x14ac:dyDescent="0.25">
      <c r="A188" t="s">
        <v>116</v>
      </c>
      <c r="B188" s="1" t="s">
        <v>114</v>
      </c>
      <c r="C188" s="2">
        <v>95376</v>
      </c>
      <c r="D188" s="1" t="s">
        <v>16</v>
      </c>
      <c r="E188" s="1" t="s">
        <v>66</v>
      </c>
      <c r="F188" s="1" t="s">
        <v>67</v>
      </c>
      <c r="G188" s="3">
        <v>44447</v>
      </c>
      <c r="H188" s="3">
        <v>44467</v>
      </c>
      <c r="I188" s="3">
        <v>44984</v>
      </c>
      <c r="J188" s="2">
        <v>17</v>
      </c>
      <c r="K188" s="4" t="s">
        <v>0</v>
      </c>
      <c r="L188" s="1" t="s">
        <v>92</v>
      </c>
      <c r="M188" s="1" t="s">
        <v>20</v>
      </c>
      <c r="N188" s="5">
        <v>27</v>
      </c>
      <c r="O188" s="1" t="s">
        <v>36</v>
      </c>
      <c r="P188" s="5">
        <v>33.799999999999997</v>
      </c>
    </row>
    <row r="189" spans="1:16" x14ac:dyDescent="0.25">
      <c r="A189" t="s">
        <v>116</v>
      </c>
      <c r="B189" s="1" t="s">
        <v>114</v>
      </c>
      <c r="C189" s="2">
        <v>95376</v>
      </c>
      <c r="D189" s="1" t="s">
        <v>16</v>
      </c>
      <c r="E189" s="1" t="s">
        <v>66</v>
      </c>
      <c r="F189" s="1" t="s">
        <v>67</v>
      </c>
      <c r="G189" s="3">
        <v>44447</v>
      </c>
      <c r="H189" s="3">
        <v>44467</v>
      </c>
      <c r="I189" s="3">
        <v>44984</v>
      </c>
      <c r="J189" s="2">
        <v>17</v>
      </c>
      <c r="K189" s="4" t="s">
        <v>0</v>
      </c>
      <c r="L189" s="1" t="s">
        <v>92</v>
      </c>
      <c r="M189" s="1" t="s">
        <v>20</v>
      </c>
      <c r="N189" s="5">
        <v>27</v>
      </c>
      <c r="O189" s="1" t="s">
        <v>34</v>
      </c>
      <c r="P189" s="5">
        <v>34</v>
      </c>
    </row>
    <row r="190" spans="1:16" x14ac:dyDescent="0.25">
      <c r="A190" t="s">
        <v>116</v>
      </c>
      <c r="B190" s="1" t="s">
        <v>114</v>
      </c>
      <c r="C190" s="2">
        <v>95376</v>
      </c>
      <c r="D190" s="1" t="s">
        <v>16</v>
      </c>
      <c r="E190" s="1" t="s">
        <v>66</v>
      </c>
      <c r="F190" s="1" t="s">
        <v>67</v>
      </c>
      <c r="G190" s="3">
        <v>44447</v>
      </c>
      <c r="H190" s="3">
        <v>44467</v>
      </c>
      <c r="I190" s="3">
        <v>44984</v>
      </c>
      <c r="J190" s="2">
        <v>17</v>
      </c>
      <c r="K190" s="4" t="s">
        <v>0</v>
      </c>
      <c r="L190" s="1" t="s">
        <v>92</v>
      </c>
      <c r="M190" s="1" t="s">
        <v>20</v>
      </c>
      <c r="N190" s="5">
        <v>27</v>
      </c>
      <c r="O190" s="1" t="s">
        <v>24</v>
      </c>
      <c r="P190" s="5">
        <v>34.889000000000003</v>
      </c>
    </row>
    <row r="191" spans="1:16" x14ac:dyDescent="0.25">
      <c r="A191" t="s">
        <v>116</v>
      </c>
      <c r="B191" s="1" t="s">
        <v>114</v>
      </c>
      <c r="C191" s="2">
        <v>95376</v>
      </c>
      <c r="D191" s="1" t="s">
        <v>16</v>
      </c>
      <c r="E191" s="1" t="s">
        <v>66</v>
      </c>
      <c r="F191" s="1" t="s">
        <v>67</v>
      </c>
      <c r="G191" s="3">
        <v>44447</v>
      </c>
      <c r="H191" s="3">
        <v>44467</v>
      </c>
      <c r="I191" s="3">
        <v>44984</v>
      </c>
      <c r="J191" s="2">
        <v>17</v>
      </c>
      <c r="K191" s="4" t="s">
        <v>0</v>
      </c>
      <c r="L191" s="1" t="s">
        <v>92</v>
      </c>
      <c r="M191" s="1" t="s">
        <v>20</v>
      </c>
      <c r="N191" s="5">
        <v>27</v>
      </c>
      <c r="O191" s="1" t="s">
        <v>37</v>
      </c>
      <c r="P191" s="5">
        <v>37.124000000000002</v>
      </c>
    </row>
    <row r="192" spans="1:16" x14ac:dyDescent="0.25">
      <c r="A192" t="s">
        <v>116</v>
      </c>
      <c r="B192" s="1" t="s">
        <v>114</v>
      </c>
      <c r="C192" s="2">
        <v>95376</v>
      </c>
      <c r="D192" s="1" t="s">
        <v>16</v>
      </c>
      <c r="E192" s="1" t="s">
        <v>66</v>
      </c>
      <c r="F192" s="1" t="s">
        <v>67</v>
      </c>
      <c r="G192" s="3">
        <v>44447</v>
      </c>
      <c r="H192" s="3">
        <v>44467</v>
      </c>
      <c r="I192" s="3">
        <v>44984</v>
      </c>
      <c r="J192" s="2">
        <v>17</v>
      </c>
      <c r="K192" s="4">
        <v>4537</v>
      </c>
      <c r="L192" s="1" t="s">
        <v>92</v>
      </c>
      <c r="M192" s="1" t="s">
        <v>20</v>
      </c>
      <c r="N192" s="5">
        <v>27</v>
      </c>
      <c r="O192" s="1" t="s">
        <v>35</v>
      </c>
      <c r="P192" s="5">
        <v>38.85</v>
      </c>
    </row>
    <row r="193" spans="1:16" x14ac:dyDescent="0.25">
      <c r="A193" t="s">
        <v>116</v>
      </c>
      <c r="B193" s="1" t="s">
        <v>114</v>
      </c>
      <c r="C193" s="2">
        <v>95376</v>
      </c>
      <c r="D193" s="1" t="s">
        <v>16</v>
      </c>
      <c r="E193" s="1" t="s">
        <v>66</v>
      </c>
      <c r="F193" s="1" t="s">
        <v>67</v>
      </c>
      <c r="G193" s="3">
        <v>44447</v>
      </c>
      <c r="H193" s="3">
        <v>44467</v>
      </c>
      <c r="I193" s="3">
        <v>44984</v>
      </c>
      <c r="J193" s="2">
        <v>17</v>
      </c>
      <c r="K193" s="4" t="s">
        <v>0</v>
      </c>
      <c r="L193" s="1" t="s">
        <v>92</v>
      </c>
      <c r="M193" s="1" t="s">
        <v>20</v>
      </c>
      <c r="N193" s="5">
        <v>27</v>
      </c>
      <c r="O193" s="1" t="s">
        <v>25</v>
      </c>
      <c r="P193" s="5">
        <v>39.99</v>
      </c>
    </row>
    <row r="194" spans="1:16" x14ac:dyDescent="0.25">
      <c r="A194" t="s">
        <v>116</v>
      </c>
      <c r="B194" s="1" t="s">
        <v>114</v>
      </c>
      <c r="C194" s="2">
        <v>95376</v>
      </c>
      <c r="D194" s="1" t="s">
        <v>16</v>
      </c>
      <c r="E194" s="1" t="s">
        <v>66</v>
      </c>
      <c r="F194" s="1" t="s">
        <v>67</v>
      </c>
      <c r="G194" s="3">
        <v>44447</v>
      </c>
      <c r="H194" s="3">
        <v>44467</v>
      </c>
      <c r="I194" s="3">
        <v>44984</v>
      </c>
      <c r="J194" s="2">
        <v>17</v>
      </c>
      <c r="K194" s="4" t="s">
        <v>0</v>
      </c>
      <c r="L194" s="1" t="s">
        <v>92</v>
      </c>
      <c r="M194" s="1" t="s">
        <v>20</v>
      </c>
      <c r="N194" s="5">
        <v>27</v>
      </c>
      <c r="O194" s="1" t="s">
        <v>47</v>
      </c>
      <c r="P194" s="5">
        <v>88</v>
      </c>
    </row>
    <row r="195" spans="1:16" x14ac:dyDescent="0.25">
      <c r="A195" t="s">
        <v>116</v>
      </c>
      <c r="B195" s="1" t="s">
        <v>114</v>
      </c>
      <c r="C195" s="2">
        <v>95376</v>
      </c>
      <c r="D195" s="1" t="s">
        <v>16</v>
      </c>
      <c r="E195" s="1" t="s">
        <v>66</v>
      </c>
      <c r="F195" s="1" t="s">
        <v>67</v>
      </c>
      <c r="G195" s="3">
        <v>44447</v>
      </c>
      <c r="H195" s="3">
        <v>44467</v>
      </c>
      <c r="I195" s="3">
        <v>44984</v>
      </c>
      <c r="J195" s="2">
        <v>17</v>
      </c>
      <c r="K195" s="4" t="s">
        <v>0</v>
      </c>
      <c r="L195" s="1" t="s">
        <v>92</v>
      </c>
      <c r="M195" s="1" t="s">
        <v>20</v>
      </c>
      <c r="N195" s="5">
        <v>27</v>
      </c>
      <c r="O195" s="1" t="s">
        <v>26</v>
      </c>
      <c r="P195" s="5">
        <v>119.5</v>
      </c>
    </row>
    <row r="196" spans="1:16" x14ac:dyDescent="0.25">
      <c r="A196" t="s">
        <v>116</v>
      </c>
      <c r="B196" s="1" t="s">
        <v>114</v>
      </c>
      <c r="C196" s="2">
        <v>95194</v>
      </c>
      <c r="D196" s="1" t="s">
        <v>43</v>
      </c>
      <c r="E196" s="1" t="s">
        <v>44</v>
      </c>
      <c r="F196" s="1" t="s">
        <v>45</v>
      </c>
      <c r="G196" s="3">
        <v>44487</v>
      </c>
      <c r="H196" s="3">
        <v>44487</v>
      </c>
      <c r="I196" s="3">
        <v>45230</v>
      </c>
      <c r="J196" s="2">
        <v>24</v>
      </c>
      <c r="K196" s="4" t="s">
        <v>0</v>
      </c>
      <c r="L196" s="1" t="s">
        <v>95</v>
      </c>
      <c r="M196" s="1" t="s">
        <v>20</v>
      </c>
      <c r="N196" s="5">
        <v>23</v>
      </c>
      <c r="O196" s="1" t="s">
        <v>24</v>
      </c>
      <c r="P196" s="5">
        <v>26.415890000000001</v>
      </c>
    </row>
    <row r="197" spans="1:16" x14ac:dyDescent="0.25">
      <c r="A197" t="s">
        <v>116</v>
      </c>
      <c r="B197" s="1" t="s">
        <v>114</v>
      </c>
      <c r="C197" s="2">
        <v>95194</v>
      </c>
      <c r="D197" s="1" t="s">
        <v>43</v>
      </c>
      <c r="E197" s="1" t="s">
        <v>44</v>
      </c>
      <c r="F197" s="1" t="s">
        <v>45</v>
      </c>
      <c r="G197" s="3">
        <v>44487</v>
      </c>
      <c r="H197" s="3">
        <v>44487</v>
      </c>
      <c r="I197" s="3">
        <v>45230</v>
      </c>
      <c r="J197" s="2">
        <v>24</v>
      </c>
      <c r="K197" s="4" t="s">
        <v>0</v>
      </c>
      <c r="L197" s="1" t="s">
        <v>95</v>
      </c>
      <c r="M197" s="1" t="s">
        <v>20</v>
      </c>
      <c r="N197" s="5">
        <v>23</v>
      </c>
      <c r="O197" s="1" t="s">
        <v>36</v>
      </c>
      <c r="P197" s="5">
        <v>29.5</v>
      </c>
    </row>
    <row r="198" spans="1:16" x14ac:dyDescent="0.25">
      <c r="A198" t="s">
        <v>116</v>
      </c>
      <c r="B198" s="1" t="s">
        <v>114</v>
      </c>
      <c r="C198" s="2">
        <v>95194</v>
      </c>
      <c r="D198" s="1" t="s">
        <v>43</v>
      </c>
      <c r="E198" s="1" t="s">
        <v>44</v>
      </c>
      <c r="F198" s="1" t="s">
        <v>45</v>
      </c>
      <c r="G198" s="3">
        <v>44487</v>
      </c>
      <c r="H198" s="3">
        <v>44487</v>
      </c>
      <c r="I198" s="3">
        <v>45230</v>
      </c>
      <c r="J198" s="2">
        <v>24</v>
      </c>
      <c r="K198" s="4">
        <v>2021</v>
      </c>
      <c r="L198" s="1" t="s">
        <v>95</v>
      </c>
      <c r="M198" s="1" t="s">
        <v>20</v>
      </c>
      <c r="N198" s="5">
        <v>23</v>
      </c>
      <c r="O198" s="1" t="s">
        <v>35</v>
      </c>
      <c r="P198" s="5">
        <v>35.35</v>
      </c>
    </row>
    <row r="199" spans="1:16" x14ac:dyDescent="0.25">
      <c r="A199" t="s">
        <v>116</v>
      </c>
      <c r="B199" s="1" t="s">
        <v>114</v>
      </c>
      <c r="C199" s="2">
        <v>95194</v>
      </c>
      <c r="D199" s="1" t="s">
        <v>43</v>
      </c>
      <c r="E199" s="1" t="s">
        <v>44</v>
      </c>
      <c r="F199" s="1" t="s">
        <v>45</v>
      </c>
      <c r="G199" s="3">
        <v>44487</v>
      </c>
      <c r="H199" s="3">
        <v>44487</v>
      </c>
      <c r="I199" s="3">
        <v>45230</v>
      </c>
      <c r="J199" s="2">
        <v>24</v>
      </c>
      <c r="K199" s="4" t="s">
        <v>0</v>
      </c>
      <c r="L199" s="1" t="s">
        <v>95</v>
      </c>
      <c r="M199" s="1" t="s">
        <v>20</v>
      </c>
      <c r="N199" s="5">
        <v>23</v>
      </c>
      <c r="O199" s="1" t="s">
        <v>47</v>
      </c>
      <c r="P199" s="5">
        <v>35.380000000000003</v>
      </c>
    </row>
    <row r="200" spans="1:16" x14ac:dyDescent="0.25">
      <c r="A200" t="s">
        <v>116</v>
      </c>
      <c r="B200" s="1" t="s">
        <v>114</v>
      </c>
      <c r="C200" s="2">
        <v>95194</v>
      </c>
      <c r="D200" s="1" t="s">
        <v>43</v>
      </c>
      <c r="E200" s="1" t="s">
        <v>44</v>
      </c>
      <c r="F200" s="1" t="s">
        <v>45</v>
      </c>
      <c r="G200" s="3">
        <v>44487</v>
      </c>
      <c r="H200" s="3">
        <v>44487</v>
      </c>
      <c r="I200" s="3">
        <v>45230</v>
      </c>
      <c r="J200" s="2">
        <v>24</v>
      </c>
      <c r="K200" s="4" t="s">
        <v>0</v>
      </c>
      <c r="L200" s="1" t="s">
        <v>95</v>
      </c>
      <c r="M200" s="1" t="s">
        <v>20</v>
      </c>
      <c r="N200" s="5">
        <v>23</v>
      </c>
      <c r="O200" s="1" t="s">
        <v>25</v>
      </c>
      <c r="P200" s="5">
        <v>39.99</v>
      </c>
    </row>
    <row r="201" spans="1:16" x14ac:dyDescent="0.25">
      <c r="A201" t="s">
        <v>116</v>
      </c>
      <c r="B201" s="1" t="s">
        <v>114</v>
      </c>
      <c r="C201" s="2">
        <v>95194</v>
      </c>
      <c r="D201" s="1" t="s">
        <v>43</v>
      </c>
      <c r="E201" s="1" t="s">
        <v>44</v>
      </c>
      <c r="F201" s="1" t="s">
        <v>45</v>
      </c>
      <c r="G201" s="3">
        <v>44487</v>
      </c>
      <c r="H201" s="3">
        <v>44487</v>
      </c>
      <c r="I201" s="3">
        <v>45230</v>
      </c>
      <c r="J201" s="2">
        <v>24</v>
      </c>
      <c r="K201" s="4" t="s">
        <v>0</v>
      </c>
      <c r="L201" s="1" t="s">
        <v>95</v>
      </c>
      <c r="M201" s="1" t="s">
        <v>20</v>
      </c>
      <c r="N201" s="5">
        <v>23</v>
      </c>
      <c r="O201" s="1" t="s">
        <v>37</v>
      </c>
      <c r="P201" s="5">
        <v>42.5</v>
      </c>
    </row>
    <row r="202" spans="1:16" x14ac:dyDescent="0.25">
      <c r="A202" t="s">
        <v>116</v>
      </c>
      <c r="B202" s="1" t="s">
        <v>114</v>
      </c>
      <c r="C202" s="2">
        <v>95194</v>
      </c>
      <c r="D202" s="1" t="s">
        <v>43</v>
      </c>
      <c r="E202" s="1" t="s">
        <v>44</v>
      </c>
      <c r="F202" s="1" t="s">
        <v>45</v>
      </c>
      <c r="G202" s="3">
        <v>44487</v>
      </c>
      <c r="H202" s="3">
        <v>44487</v>
      </c>
      <c r="I202" s="3">
        <v>45230</v>
      </c>
      <c r="J202" s="2">
        <v>24</v>
      </c>
      <c r="K202" s="4" t="s">
        <v>0</v>
      </c>
      <c r="L202" s="1" t="s">
        <v>95</v>
      </c>
      <c r="M202" s="1" t="s">
        <v>20</v>
      </c>
      <c r="N202" s="5">
        <v>23</v>
      </c>
      <c r="O202" s="1" t="s">
        <v>26</v>
      </c>
      <c r="P202" s="5">
        <v>119.82980000000001</v>
      </c>
    </row>
    <row r="203" spans="1:16" x14ac:dyDescent="0.25">
      <c r="A203" t="s">
        <v>116</v>
      </c>
      <c r="B203" s="1" t="s">
        <v>114</v>
      </c>
      <c r="C203" s="2">
        <v>95194</v>
      </c>
      <c r="D203" s="1" t="s">
        <v>43</v>
      </c>
      <c r="E203" s="1" t="s">
        <v>44</v>
      </c>
      <c r="F203" s="1" t="s">
        <v>45</v>
      </c>
      <c r="G203" s="3">
        <v>44487</v>
      </c>
      <c r="H203" s="3">
        <v>44487</v>
      </c>
      <c r="I203" s="3">
        <v>45230</v>
      </c>
      <c r="J203" s="2">
        <v>24</v>
      </c>
      <c r="K203" s="4" t="s">
        <v>0</v>
      </c>
      <c r="L203" s="1" t="s">
        <v>95</v>
      </c>
      <c r="M203" s="1" t="s">
        <v>20</v>
      </c>
      <c r="N203" s="5">
        <v>23</v>
      </c>
      <c r="O203" s="1" t="s">
        <v>48</v>
      </c>
      <c r="P203" s="5">
        <v>740</v>
      </c>
    </row>
    <row r="204" spans="1:16" x14ac:dyDescent="0.25">
      <c r="A204" t="s">
        <v>116</v>
      </c>
      <c r="B204" s="1" t="s">
        <v>114</v>
      </c>
      <c r="C204" s="2">
        <v>95194</v>
      </c>
      <c r="D204" s="1" t="s">
        <v>43</v>
      </c>
      <c r="E204" s="1" t="s">
        <v>44</v>
      </c>
      <c r="F204" s="1" t="s">
        <v>45</v>
      </c>
      <c r="G204" s="3">
        <v>44487</v>
      </c>
      <c r="H204" s="3">
        <v>44487</v>
      </c>
      <c r="I204" s="3">
        <v>45230</v>
      </c>
      <c r="J204" s="2">
        <v>24</v>
      </c>
      <c r="K204" s="4" t="s">
        <v>0</v>
      </c>
      <c r="L204" s="1" t="s">
        <v>95</v>
      </c>
      <c r="M204" s="1" t="s">
        <v>20</v>
      </c>
      <c r="N204" s="5">
        <v>23</v>
      </c>
      <c r="O204" s="1" t="s">
        <v>39</v>
      </c>
      <c r="P204" s="5">
        <v>743.34</v>
      </c>
    </row>
    <row r="205" spans="1:16" x14ac:dyDescent="0.25">
      <c r="A205" t="s">
        <v>116</v>
      </c>
      <c r="B205" s="1" t="s">
        <v>114</v>
      </c>
      <c r="C205" s="2">
        <v>95133</v>
      </c>
      <c r="D205" s="1" t="s">
        <v>16</v>
      </c>
      <c r="E205" s="1" t="s">
        <v>17</v>
      </c>
      <c r="F205" s="1" t="s">
        <v>18</v>
      </c>
      <c r="G205" s="3">
        <v>44481</v>
      </c>
      <c r="H205" s="3">
        <v>44525</v>
      </c>
      <c r="I205" s="3">
        <v>45620</v>
      </c>
      <c r="J205" s="2">
        <v>36</v>
      </c>
      <c r="K205" s="4">
        <v>1667</v>
      </c>
      <c r="L205" s="1" t="s">
        <v>19</v>
      </c>
      <c r="M205" s="1" t="s">
        <v>20</v>
      </c>
      <c r="N205" s="5">
        <v>25.155000000000001</v>
      </c>
      <c r="O205" s="1" t="s">
        <v>0</v>
      </c>
      <c r="P205" s="5" t="s">
        <v>0</v>
      </c>
    </row>
    <row r="206" spans="1:16" x14ac:dyDescent="0.25">
      <c r="A206" t="s">
        <v>116</v>
      </c>
      <c r="B206" s="1" t="s">
        <v>114</v>
      </c>
      <c r="C206" s="2">
        <v>94460</v>
      </c>
      <c r="D206" s="1" t="s">
        <v>16</v>
      </c>
      <c r="E206" s="1" t="s">
        <v>58</v>
      </c>
      <c r="F206" s="1" t="s">
        <v>51</v>
      </c>
      <c r="G206" s="3">
        <v>44467</v>
      </c>
      <c r="H206" s="3">
        <v>44562</v>
      </c>
      <c r="I206" s="3">
        <v>46022</v>
      </c>
      <c r="J206" s="2">
        <v>36</v>
      </c>
      <c r="K206" s="4" t="s">
        <v>0</v>
      </c>
      <c r="L206" s="1" t="s">
        <v>96</v>
      </c>
      <c r="M206" s="1" t="s">
        <v>34</v>
      </c>
      <c r="N206" s="5">
        <v>23</v>
      </c>
      <c r="O206" s="1" t="s">
        <v>24</v>
      </c>
      <c r="P206" s="5">
        <v>26.415890000000001</v>
      </c>
    </row>
    <row r="207" spans="1:16" x14ac:dyDescent="0.25">
      <c r="A207" t="s">
        <v>116</v>
      </c>
      <c r="B207" s="1" t="s">
        <v>114</v>
      </c>
      <c r="C207" s="2">
        <v>94460</v>
      </c>
      <c r="D207" s="1" t="s">
        <v>16</v>
      </c>
      <c r="E207" s="1" t="s">
        <v>58</v>
      </c>
      <c r="F207" s="1" t="s">
        <v>51</v>
      </c>
      <c r="G207" s="3">
        <v>44467</v>
      </c>
      <c r="H207" s="3">
        <v>44562</v>
      </c>
      <c r="I207" s="3">
        <v>46022</v>
      </c>
      <c r="J207" s="2">
        <v>36</v>
      </c>
      <c r="K207" s="4" t="s">
        <v>0</v>
      </c>
      <c r="L207" s="1" t="s">
        <v>96</v>
      </c>
      <c r="M207" s="1" t="s">
        <v>34</v>
      </c>
      <c r="N207" s="5">
        <v>23</v>
      </c>
      <c r="O207" s="1" t="s">
        <v>20</v>
      </c>
      <c r="P207" s="5">
        <v>27.5</v>
      </c>
    </row>
    <row r="208" spans="1:16" x14ac:dyDescent="0.25">
      <c r="A208" t="s">
        <v>116</v>
      </c>
      <c r="B208" s="1" t="s">
        <v>114</v>
      </c>
      <c r="C208" s="2">
        <v>94460</v>
      </c>
      <c r="D208" s="1" t="s">
        <v>16</v>
      </c>
      <c r="E208" s="1" t="s">
        <v>58</v>
      </c>
      <c r="F208" s="1" t="s">
        <v>51</v>
      </c>
      <c r="G208" s="3">
        <v>44467</v>
      </c>
      <c r="H208" s="3">
        <v>44562</v>
      </c>
      <c r="I208" s="3">
        <v>46022</v>
      </c>
      <c r="J208" s="2">
        <v>36</v>
      </c>
      <c r="K208" s="4" t="s">
        <v>0</v>
      </c>
      <c r="L208" s="1" t="s">
        <v>96</v>
      </c>
      <c r="M208" s="1" t="s">
        <v>34</v>
      </c>
      <c r="N208" s="5">
        <v>23</v>
      </c>
      <c r="O208" s="1" t="s">
        <v>36</v>
      </c>
      <c r="P208" s="5">
        <v>29.5</v>
      </c>
    </row>
    <row r="209" spans="1:16" x14ac:dyDescent="0.25">
      <c r="A209" t="s">
        <v>116</v>
      </c>
      <c r="B209" s="1" t="s">
        <v>114</v>
      </c>
      <c r="C209" s="2">
        <v>94460</v>
      </c>
      <c r="D209" s="1" t="s">
        <v>16</v>
      </c>
      <c r="E209" s="1" t="s">
        <v>58</v>
      </c>
      <c r="F209" s="1" t="s">
        <v>51</v>
      </c>
      <c r="G209" s="3">
        <v>44467</v>
      </c>
      <c r="H209" s="3">
        <v>44562</v>
      </c>
      <c r="I209" s="3">
        <v>46022</v>
      </c>
      <c r="J209" s="2">
        <v>36</v>
      </c>
      <c r="K209" s="4">
        <v>1285</v>
      </c>
      <c r="L209" s="1" t="s">
        <v>96</v>
      </c>
      <c r="M209" s="1" t="s">
        <v>34</v>
      </c>
      <c r="N209" s="5">
        <v>23</v>
      </c>
      <c r="O209" s="1" t="s">
        <v>35</v>
      </c>
      <c r="P209" s="5">
        <v>37.75</v>
      </c>
    </row>
    <row r="210" spans="1:16" x14ac:dyDescent="0.25">
      <c r="A210" t="s">
        <v>116</v>
      </c>
      <c r="B210" s="1" t="s">
        <v>114</v>
      </c>
      <c r="C210" s="2">
        <v>94460</v>
      </c>
      <c r="D210" s="1" t="s">
        <v>16</v>
      </c>
      <c r="E210" s="1" t="s">
        <v>58</v>
      </c>
      <c r="F210" s="1" t="s">
        <v>51</v>
      </c>
      <c r="G210" s="3">
        <v>44467</v>
      </c>
      <c r="H210" s="3">
        <v>44562</v>
      </c>
      <c r="I210" s="3">
        <v>46022</v>
      </c>
      <c r="J210" s="2">
        <v>36</v>
      </c>
      <c r="K210" s="4" t="s">
        <v>0</v>
      </c>
      <c r="L210" s="1" t="s">
        <v>96</v>
      </c>
      <c r="M210" s="1" t="s">
        <v>34</v>
      </c>
      <c r="N210" s="5">
        <v>23</v>
      </c>
      <c r="O210" s="1" t="s">
        <v>25</v>
      </c>
      <c r="P210" s="5">
        <v>39.99</v>
      </c>
    </row>
    <row r="211" spans="1:16" x14ac:dyDescent="0.25">
      <c r="A211" t="s">
        <v>116</v>
      </c>
      <c r="B211" s="1" t="s">
        <v>114</v>
      </c>
      <c r="C211" s="2">
        <v>94460</v>
      </c>
      <c r="D211" s="1" t="s">
        <v>16</v>
      </c>
      <c r="E211" s="1" t="s">
        <v>58</v>
      </c>
      <c r="F211" s="1" t="s">
        <v>51</v>
      </c>
      <c r="G211" s="3">
        <v>44467</v>
      </c>
      <c r="H211" s="3">
        <v>44562</v>
      </c>
      <c r="I211" s="3">
        <v>46022</v>
      </c>
      <c r="J211" s="2">
        <v>36</v>
      </c>
      <c r="K211" s="4" t="s">
        <v>0</v>
      </c>
      <c r="L211" s="1" t="s">
        <v>96</v>
      </c>
      <c r="M211" s="1" t="s">
        <v>34</v>
      </c>
      <c r="N211" s="5">
        <v>23</v>
      </c>
      <c r="O211" s="1" t="s">
        <v>37</v>
      </c>
      <c r="P211" s="5">
        <v>42.5</v>
      </c>
    </row>
    <row r="212" spans="1:16" x14ac:dyDescent="0.25">
      <c r="A212" t="s">
        <v>116</v>
      </c>
      <c r="B212" s="1" t="s">
        <v>114</v>
      </c>
      <c r="C212" s="2">
        <v>94460</v>
      </c>
      <c r="D212" s="1" t="s">
        <v>16</v>
      </c>
      <c r="E212" s="1" t="s">
        <v>58</v>
      </c>
      <c r="F212" s="1" t="s">
        <v>51</v>
      </c>
      <c r="G212" s="3">
        <v>44467</v>
      </c>
      <c r="H212" s="3">
        <v>44562</v>
      </c>
      <c r="I212" s="3">
        <v>46022</v>
      </c>
      <c r="J212" s="2">
        <v>36</v>
      </c>
      <c r="K212" s="4" t="s">
        <v>0</v>
      </c>
      <c r="L212" s="1" t="s">
        <v>96</v>
      </c>
      <c r="M212" s="1" t="s">
        <v>34</v>
      </c>
      <c r="N212" s="5">
        <v>23</v>
      </c>
      <c r="O212" s="1" t="s">
        <v>47</v>
      </c>
      <c r="P212" s="5">
        <v>87.95</v>
      </c>
    </row>
    <row r="213" spans="1:16" x14ac:dyDescent="0.25">
      <c r="A213" t="s">
        <v>116</v>
      </c>
      <c r="B213" s="1" t="s">
        <v>114</v>
      </c>
      <c r="C213" s="2">
        <v>94460</v>
      </c>
      <c r="D213" s="1" t="s">
        <v>16</v>
      </c>
      <c r="E213" s="1" t="s">
        <v>58</v>
      </c>
      <c r="F213" s="1" t="s">
        <v>51</v>
      </c>
      <c r="G213" s="3">
        <v>44467</v>
      </c>
      <c r="H213" s="3">
        <v>44562</v>
      </c>
      <c r="I213" s="3">
        <v>46022</v>
      </c>
      <c r="J213" s="2">
        <v>36</v>
      </c>
      <c r="K213" s="4" t="s">
        <v>0</v>
      </c>
      <c r="L213" s="1" t="s">
        <v>96</v>
      </c>
      <c r="M213" s="1" t="s">
        <v>34</v>
      </c>
      <c r="N213" s="5">
        <v>23</v>
      </c>
      <c r="O213" s="1" t="s">
        <v>26</v>
      </c>
      <c r="P213" s="5">
        <v>119.32980000000001</v>
      </c>
    </row>
    <row r="214" spans="1:16" x14ac:dyDescent="0.25">
      <c r="A214" t="s">
        <v>116</v>
      </c>
      <c r="B214" s="1" t="s">
        <v>114</v>
      </c>
      <c r="C214" s="2">
        <v>94460</v>
      </c>
      <c r="D214" s="1" t="s">
        <v>16</v>
      </c>
      <c r="E214" s="1" t="s">
        <v>58</v>
      </c>
      <c r="F214" s="1" t="s">
        <v>51</v>
      </c>
      <c r="G214" s="3">
        <v>44467</v>
      </c>
      <c r="H214" s="3">
        <v>44562</v>
      </c>
      <c r="I214" s="3">
        <v>46022</v>
      </c>
      <c r="J214" s="2">
        <v>36</v>
      </c>
      <c r="K214" s="4" t="s">
        <v>0</v>
      </c>
      <c r="L214" s="1" t="s">
        <v>96</v>
      </c>
      <c r="M214" s="1" t="s">
        <v>34</v>
      </c>
      <c r="N214" s="5">
        <v>23</v>
      </c>
      <c r="O214" s="1" t="s">
        <v>38</v>
      </c>
      <c r="P214" s="5">
        <v>200</v>
      </c>
    </row>
    <row r="215" spans="1:16" x14ac:dyDescent="0.25">
      <c r="A215" t="s">
        <v>116</v>
      </c>
      <c r="B215" s="1" t="s">
        <v>114</v>
      </c>
      <c r="C215" s="2">
        <v>94460</v>
      </c>
      <c r="D215" s="1" t="s">
        <v>16</v>
      </c>
      <c r="E215" s="1" t="s">
        <v>58</v>
      </c>
      <c r="F215" s="1" t="s">
        <v>51</v>
      </c>
      <c r="G215" s="3">
        <v>44467</v>
      </c>
      <c r="H215" s="3">
        <v>44562</v>
      </c>
      <c r="I215" s="3">
        <v>46022</v>
      </c>
      <c r="J215" s="2">
        <v>36</v>
      </c>
      <c r="K215" s="4" t="s">
        <v>0</v>
      </c>
      <c r="L215" s="1" t="s">
        <v>96</v>
      </c>
      <c r="M215" s="1" t="s">
        <v>34</v>
      </c>
      <c r="N215" s="5">
        <v>23</v>
      </c>
      <c r="O215" s="1" t="s">
        <v>48</v>
      </c>
      <c r="P215" s="5">
        <v>240</v>
      </c>
    </row>
    <row r="216" spans="1:16" x14ac:dyDescent="0.25">
      <c r="A216" t="s">
        <v>116</v>
      </c>
      <c r="B216" s="1" t="s">
        <v>114</v>
      </c>
      <c r="C216" s="2">
        <v>94460</v>
      </c>
      <c r="D216" s="1" t="s">
        <v>16</v>
      </c>
      <c r="E216" s="1" t="s">
        <v>58</v>
      </c>
      <c r="F216" s="1" t="s">
        <v>51</v>
      </c>
      <c r="G216" s="3">
        <v>44467</v>
      </c>
      <c r="H216" s="3">
        <v>44562</v>
      </c>
      <c r="I216" s="3">
        <v>46022</v>
      </c>
      <c r="J216" s="2">
        <v>36</v>
      </c>
      <c r="K216" s="4" t="s">
        <v>0</v>
      </c>
      <c r="L216" s="1" t="s">
        <v>96</v>
      </c>
      <c r="M216" s="1" t="s">
        <v>34</v>
      </c>
      <c r="N216" s="5">
        <v>23</v>
      </c>
      <c r="O216" s="1" t="s">
        <v>39</v>
      </c>
      <c r="P216" s="5">
        <v>743.34</v>
      </c>
    </row>
    <row r="217" spans="1:16" x14ac:dyDescent="0.25">
      <c r="A217" t="s">
        <v>116</v>
      </c>
      <c r="B217" s="1" t="s">
        <v>114</v>
      </c>
      <c r="C217" s="2">
        <v>98605</v>
      </c>
      <c r="D217" s="1" t="s">
        <v>27</v>
      </c>
      <c r="E217" s="1" t="s">
        <v>28</v>
      </c>
      <c r="F217" s="1" t="s">
        <v>29</v>
      </c>
      <c r="G217" s="3">
        <v>44587</v>
      </c>
      <c r="H217" s="3">
        <v>44587</v>
      </c>
      <c r="I217" s="3">
        <v>45688</v>
      </c>
      <c r="J217" s="2">
        <v>36</v>
      </c>
      <c r="K217" s="4">
        <v>1822</v>
      </c>
      <c r="L217" s="1" t="s">
        <v>19</v>
      </c>
      <c r="M217" s="1" t="s">
        <v>20</v>
      </c>
      <c r="N217" s="5">
        <v>22.864999999999998</v>
      </c>
      <c r="O217" s="1" t="s">
        <v>0</v>
      </c>
      <c r="P217" s="5" t="s">
        <v>0</v>
      </c>
    </row>
    <row r="218" spans="1:16" x14ac:dyDescent="0.25">
      <c r="C218" s="1"/>
      <c r="G218" s="1"/>
      <c r="H218" s="1"/>
      <c r="I218" s="1"/>
      <c r="J218" s="1"/>
      <c r="K218" s="4" t="str">
        <f>CONCATENATE("Totale: ", TEXT(SUBTOTAL(9, K160:K217), "###.###.###"), "")</f>
        <v>Totale: 71109..</v>
      </c>
      <c r="N218" s="1"/>
      <c r="P218" s="1"/>
    </row>
    <row r="219" spans="1:16" x14ac:dyDescent="0.25">
      <c r="C219" s="1"/>
      <c r="G219" s="1"/>
      <c r="H219" s="1"/>
      <c r="I219" s="1"/>
      <c r="J219" s="1"/>
      <c r="K219" s="4" t="str">
        <f>CONCATENATE("Totale generale: ", TEXT(SUBTOTAL(9, K5:K218), "###.###.###"), "")</f>
        <v>Totale generale: 207248..</v>
      </c>
      <c r="N219" s="1"/>
      <c r="P219" s="1"/>
    </row>
  </sheetData>
  <pageMargins left="0.7" right="0.7" top="0.75" bottom="0.75" header="0.3" footer="0.3"/>
  <pageSetup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FBF9-540C-44F7-91A9-5A55F49013CE}">
  <sheetPr>
    <outlinePr summaryBelow="0" summaryRight="0"/>
  </sheetPr>
  <dimension ref="A1:O21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outlineLevelRow="1" x14ac:dyDescent="0.25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 x14ac:dyDescent="0.25"/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s="6" t="s">
        <v>15</v>
      </c>
      <c r="B3" s="1"/>
      <c r="F3" s="1"/>
      <c r="G3" s="1"/>
      <c r="H3" s="1"/>
      <c r="I3" s="1"/>
      <c r="J3" s="1"/>
      <c r="M3" s="1"/>
      <c r="O3" s="1"/>
    </row>
    <row r="4" spans="1:15" outlineLevel="1" x14ac:dyDescent="0.25">
      <c r="B4" s="2">
        <v>95133</v>
      </c>
      <c r="C4" s="1" t="s">
        <v>16</v>
      </c>
      <c r="D4" s="1" t="s">
        <v>17</v>
      </c>
      <c r="E4" s="1" t="s">
        <v>18</v>
      </c>
      <c r="F4" s="3">
        <v>44481</v>
      </c>
      <c r="G4" s="3">
        <v>44525</v>
      </c>
      <c r="H4" s="3">
        <v>45620</v>
      </c>
      <c r="I4" s="2">
        <v>36</v>
      </c>
      <c r="J4" s="4">
        <v>833</v>
      </c>
      <c r="K4" s="1" t="s">
        <v>19</v>
      </c>
      <c r="L4" s="1" t="s">
        <v>20</v>
      </c>
      <c r="M4" s="5">
        <v>50.31</v>
      </c>
      <c r="N4" s="1" t="s">
        <v>0</v>
      </c>
      <c r="O4" s="5" t="s">
        <v>0</v>
      </c>
    </row>
    <row r="5" spans="1:15" outlineLevel="1" x14ac:dyDescent="0.25">
      <c r="B5" s="2">
        <v>96873</v>
      </c>
      <c r="C5" s="1" t="s">
        <v>16</v>
      </c>
      <c r="D5" s="1" t="s">
        <v>21</v>
      </c>
      <c r="E5" s="1" t="s">
        <v>22</v>
      </c>
      <c r="F5" s="3">
        <v>44512</v>
      </c>
      <c r="G5" s="3">
        <v>44550</v>
      </c>
      <c r="H5" s="3">
        <v>45280</v>
      </c>
      <c r="I5" s="2">
        <v>24</v>
      </c>
      <c r="J5" s="4" t="s">
        <v>0</v>
      </c>
      <c r="K5" s="1" t="s">
        <v>23</v>
      </c>
      <c r="L5" s="1" t="s">
        <v>20</v>
      </c>
      <c r="M5" s="5">
        <v>45</v>
      </c>
      <c r="N5" s="1" t="s">
        <v>24</v>
      </c>
      <c r="O5" s="5">
        <v>70</v>
      </c>
    </row>
    <row r="6" spans="1:15" outlineLevel="1" x14ac:dyDescent="0.25">
      <c r="B6" s="2">
        <v>96873</v>
      </c>
      <c r="C6" s="1" t="s">
        <v>16</v>
      </c>
      <c r="D6" s="1" t="s">
        <v>21</v>
      </c>
      <c r="E6" s="1" t="s">
        <v>22</v>
      </c>
      <c r="F6" s="3">
        <v>44512</v>
      </c>
      <c r="G6" s="3">
        <v>44550</v>
      </c>
      <c r="H6" s="3">
        <v>45280</v>
      </c>
      <c r="I6" s="2">
        <v>24</v>
      </c>
      <c r="J6" s="4">
        <v>3390</v>
      </c>
      <c r="K6" s="1" t="s">
        <v>23</v>
      </c>
      <c r="L6" s="1" t="s">
        <v>20</v>
      </c>
      <c r="M6" s="5">
        <v>45</v>
      </c>
      <c r="N6" s="1" t="s">
        <v>25</v>
      </c>
      <c r="O6" s="5">
        <v>79.98</v>
      </c>
    </row>
    <row r="7" spans="1:15" outlineLevel="1" x14ac:dyDescent="0.25">
      <c r="B7" s="2">
        <v>96873</v>
      </c>
      <c r="C7" s="1" t="s">
        <v>16</v>
      </c>
      <c r="D7" s="1" t="s">
        <v>21</v>
      </c>
      <c r="E7" s="1" t="s">
        <v>22</v>
      </c>
      <c r="F7" s="3">
        <v>44512</v>
      </c>
      <c r="G7" s="3">
        <v>44550</v>
      </c>
      <c r="H7" s="3">
        <v>45280</v>
      </c>
      <c r="I7" s="2">
        <v>24</v>
      </c>
      <c r="J7" s="4" t="s">
        <v>0</v>
      </c>
      <c r="K7" s="1" t="s">
        <v>23</v>
      </c>
      <c r="L7" s="1" t="s">
        <v>20</v>
      </c>
      <c r="M7" s="5">
        <v>45</v>
      </c>
      <c r="N7" s="1" t="s">
        <v>26</v>
      </c>
      <c r="O7" s="5">
        <v>237.4</v>
      </c>
    </row>
    <row r="8" spans="1:15" outlineLevel="1" x14ac:dyDescent="0.25">
      <c r="B8" s="2">
        <v>98605</v>
      </c>
      <c r="C8" s="1" t="s">
        <v>27</v>
      </c>
      <c r="D8" s="1" t="s">
        <v>28</v>
      </c>
      <c r="E8" s="1" t="s">
        <v>29</v>
      </c>
      <c r="F8" s="3">
        <v>44587</v>
      </c>
      <c r="G8" s="3">
        <v>44587</v>
      </c>
      <c r="H8" s="3">
        <v>45688</v>
      </c>
      <c r="I8" s="2">
        <v>36</v>
      </c>
      <c r="J8" s="4">
        <v>911</v>
      </c>
      <c r="K8" s="1" t="s">
        <v>19</v>
      </c>
      <c r="L8" s="1" t="s">
        <v>20</v>
      </c>
      <c r="M8" s="5">
        <v>45.73</v>
      </c>
      <c r="N8" s="1" t="s">
        <v>0</v>
      </c>
      <c r="O8" s="5" t="s">
        <v>0</v>
      </c>
    </row>
    <row r="9" spans="1:15" outlineLevel="1" x14ac:dyDescent="0.25">
      <c r="B9" s="1"/>
      <c r="F9" s="1"/>
      <c r="G9" s="1"/>
      <c r="H9" s="1"/>
      <c r="I9" s="1"/>
      <c r="J9" s="4" t="str">
        <f>CONCATENATE("Totale: ", TEXT(SUBTOTAL(9, J4:J8), "###.###.###"), "")</f>
        <v>Totale: 5134..</v>
      </c>
      <c r="M9" s="1"/>
      <c r="O9" s="1"/>
    </row>
    <row r="10" spans="1:15" x14ac:dyDescent="0.25">
      <c r="A10" s="6" t="s">
        <v>30</v>
      </c>
      <c r="B10" s="1"/>
      <c r="F10" s="1"/>
      <c r="G10" s="1"/>
      <c r="H10" s="1"/>
      <c r="I10" s="1"/>
      <c r="J10" s="1"/>
      <c r="M10" s="1"/>
      <c r="O10" s="1"/>
    </row>
    <row r="11" spans="1:15" outlineLevel="1" x14ac:dyDescent="0.25">
      <c r="B11" s="2">
        <v>96027</v>
      </c>
      <c r="C11" s="1" t="s">
        <v>16</v>
      </c>
      <c r="D11" s="1" t="s">
        <v>31</v>
      </c>
      <c r="E11" s="1" t="s">
        <v>32</v>
      </c>
      <c r="F11" s="3">
        <v>44461</v>
      </c>
      <c r="G11" s="3">
        <v>44470</v>
      </c>
      <c r="H11" s="3">
        <v>45796</v>
      </c>
      <c r="I11" s="2">
        <v>44</v>
      </c>
      <c r="J11" s="4">
        <v>2313</v>
      </c>
      <c r="K11" s="1" t="s">
        <v>33</v>
      </c>
      <c r="L11" s="1" t="s">
        <v>34</v>
      </c>
      <c r="M11" s="5">
        <v>9.8068299999999997</v>
      </c>
      <c r="N11" s="1" t="s">
        <v>35</v>
      </c>
      <c r="O11" s="5">
        <v>7.5388500000000001</v>
      </c>
    </row>
    <row r="12" spans="1:15" outlineLevel="1" x14ac:dyDescent="0.25">
      <c r="B12" s="2">
        <v>96027</v>
      </c>
      <c r="C12" s="1" t="s">
        <v>16</v>
      </c>
      <c r="D12" s="1" t="s">
        <v>31</v>
      </c>
      <c r="E12" s="1" t="s">
        <v>32</v>
      </c>
      <c r="F12" s="3">
        <v>44461</v>
      </c>
      <c r="G12" s="3">
        <v>44470</v>
      </c>
      <c r="H12" s="3">
        <v>45796</v>
      </c>
      <c r="I12" s="2">
        <v>44</v>
      </c>
      <c r="J12" s="4" t="s">
        <v>0</v>
      </c>
      <c r="K12" s="1" t="s">
        <v>33</v>
      </c>
      <c r="L12" s="1" t="s">
        <v>34</v>
      </c>
      <c r="M12" s="5">
        <v>9.8068299999999997</v>
      </c>
      <c r="N12" s="1" t="s">
        <v>24</v>
      </c>
      <c r="O12" s="5">
        <v>8.78322</v>
      </c>
    </row>
    <row r="13" spans="1:15" outlineLevel="1" x14ac:dyDescent="0.25">
      <c r="B13" s="2">
        <v>96027</v>
      </c>
      <c r="C13" s="1" t="s">
        <v>16</v>
      </c>
      <c r="D13" s="1" t="s">
        <v>31</v>
      </c>
      <c r="E13" s="1" t="s">
        <v>32</v>
      </c>
      <c r="F13" s="3">
        <v>44461</v>
      </c>
      <c r="G13" s="3">
        <v>44470</v>
      </c>
      <c r="H13" s="3">
        <v>45796</v>
      </c>
      <c r="I13" s="2">
        <v>44</v>
      </c>
      <c r="J13" s="4" t="s">
        <v>0</v>
      </c>
      <c r="K13" s="1" t="s">
        <v>33</v>
      </c>
      <c r="L13" s="1" t="s">
        <v>34</v>
      </c>
      <c r="M13" s="5">
        <v>9.8068299999999997</v>
      </c>
      <c r="N13" s="1" t="s">
        <v>36</v>
      </c>
      <c r="O13" s="5">
        <v>9.5923099999999994</v>
      </c>
    </row>
    <row r="14" spans="1:15" outlineLevel="1" x14ac:dyDescent="0.25">
      <c r="B14" s="2">
        <v>96027</v>
      </c>
      <c r="C14" s="1" t="s">
        <v>16</v>
      </c>
      <c r="D14" s="1" t="s">
        <v>31</v>
      </c>
      <c r="E14" s="1" t="s">
        <v>32</v>
      </c>
      <c r="F14" s="3">
        <v>44461</v>
      </c>
      <c r="G14" s="3">
        <v>44470</v>
      </c>
      <c r="H14" s="3">
        <v>45796</v>
      </c>
      <c r="I14" s="2">
        <v>44</v>
      </c>
      <c r="J14" s="4" t="s">
        <v>0</v>
      </c>
      <c r="K14" s="1" t="s">
        <v>33</v>
      </c>
      <c r="L14" s="1" t="s">
        <v>34</v>
      </c>
      <c r="M14" s="5">
        <v>9.8068299999999997</v>
      </c>
      <c r="N14" s="1" t="s">
        <v>20</v>
      </c>
      <c r="O14" s="5">
        <v>12.546580000000001</v>
      </c>
    </row>
    <row r="15" spans="1:15" outlineLevel="1" x14ac:dyDescent="0.25">
      <c r="B15" s="2">
        <v>96027</v>
      </c>
      <c r="C15" s="1" t="s">
        <v>16</v>
      </c>
      <c r="D15" s="1" t="s">
        <v>31</v>
      </c>
      <c r="E15" s="1" t="s">
        <v>32</v>
      </c>
      <c r="F15" s="3">
        <v>44461</v>
      </c>
      <c r="G15" s="3">
        <v>44470</v>
      </c>
      <c r="H15" s="3">
        <v>45796</v>
      </c>
      <c r="I15" s="2">
        <v>44</v>
      </c>
      <c r="J15" s="4" t="s">
        <v>0</v>
      </c>
      <c r="K15" s="1" t="s">
        <v>33</v>
      </c>
      <c r="L15" s="1" t="s">
        <v>34</v>
      </c>
      <c r="M15" s="5">
        <v>9.8068299999999997</v>
      </c>
      <c r="N15" s="1" t="s">
        <v>37</v>
      </c>
      <c r="O15" s="5">
        <v>21.991320000000002</v>
      </c>
    </row>
    <row r="16" spans="1:15" outlineLevel="1" x14ac:dyDescent="0.25">
      <c r="B16" s="2">
        <v>96027</v>
      </c>
      <c r="C16" s="1" t="s">
        <v>16</v>
      </c>
      <c r="D16" s="1" t="s">
        <v>31</v>
      </c>
      <c r="E16" s="1" t="s">
        <v>32</v>
      </c>
      <c r="F16" s="3">
        <v>44461</v>
      </c>
      <c r="G16" s="3">
        <v>44470</v>
      </c>
      <c r="H16" s="3">
        <v>45796</v>
      </c>
      <c r="I16" s="2">
        <v>44</v>
      </c>
      <c r="J16" s="4" t="s">
        <v>0</v>
      </c>
      <c r="K16" s="1" t="s">
        <v>33</v>
      </c>
      <c r="L16" s="1" t="s">
        <v>34</v>
      </c>
      <c r="M16" s="5">
        <v>9.8068299999999997</v>
      </c>
      <c r="N16" s="1" t="s">
        <v>26</v>
      </c>
      <c r="O16" s="5">
        <v>26.548079999999999</v>
      </c>
    </row>
    <row r="17" spans="2:15" outlineLevel="1" x14ac:dyDescent="0.25">
      <c r="B17" s="2">
        <v>96027</v>
      </c>
      <c r="C17" s="1" t="s">
        <v>16</v>
      </c>
      <c r="D17" s="1" t="s">
        <v>31</v>
      </c>
      <c r="E17" s="1" t="s">
        <v>32</v>
      </c>
      <c r="F17" s="3">
        <v>44461</v>
      </c>
      <c r="G17" s="3">
        <v>44470</v>
      </c>
      <c r="H17" s="3">
        <v>45796</v>
      </c>
      <c r="I17" s="2">
        <v>44</v>
      </c>
      <c r="J17" s="4" t="s">
        <v>0</v>
      </c>
      <c r="K17" s="1" t="s">
        <v>33</v>
      </c>
      <c r="L17" s="1" t="s">
        <v>34</v>
      </c>
      <c r="M17" s="5">
        <v>9.8068299999999997</v>
      </c>
      <c r="N17" s="1" t="s">
        <v>38</v>
      </c>
      <c r="O17" s="5">
        <v>77.99324</v>
      </c>
    </row>
    <row r="18" spans="2:15" outlineLevel="1" x14ac:dyDescent="0.25">
      <c r="B18" s="2">
        <v>96027</v>
      </c>
      <c r="C18" s="1" t="s">
        <v>16</v>
      </c>
      <c r="D18" s="1" t="s">
        <v>31</v>
      </c>
      <c r="E18" s="1" t="s">
        <v>32</v>
      </c>
      <c r="F18" s="3">
        <v>44461</v>
      </c>
      <c r="G18" s="3">
        <v>44470</v>
      </c>
      <c r="H18" s="3">
        <v>45796</v>
      </c>
      <c r="I18" s="2">
        <v>44</v>
      </c>
      <c r="J18" s="4" t="s">
        <v>0</v>
      </c>
      <c r="K18" s="1" t="s">
        <v>33</v>
      </c>
      <c r="L18" s="1" t="s">
        <v>34</v>
      </c>
      <c r="M18" s="5">
        <v>9.8068299999999997</v>
      </c>
      <c r="N18" s="1" t="s">
        <v>39</v>
      </c>
      <c r="O18" s="5">
        <v>148.66739999999999</v>
      </c>
    </row>
    <row r="19" spans="2:15" outlineLevel="1" x14ac:dyDescent="0.25">
      <c r="B19" s="2">
        <v>96297</v>
      </c>
      <c r="C19" s="1" t="s">
        <v>27</v>
      </c>
      <c r="D19" s="1" t="s">
        <v>40</v>
      </c>
      <c r="E19" s="1" t="s">
        <v>41</v>
      </c>
      <c r="F19" s="3">
        <v>44480</v>
      </c>
      <c r="G19" s="3">
        <v>44480</v>
      </c>
      <c r="H19" s="3">
        <v>44834</v>
      </c>
      <c r="I19" s="2">
        <v>6</v>
      </c>
      <c r="J19" s="4" t="s">
        <v>0</v>
      </c>
      <c r="K19" s="1" t="s">
        <v>42</v>
      </c>
      <c r="L19" s="1" t="s">
        <v>34</v>
      </c>
      <c r="M19" s="5">
        <v>7.9</v>
      </c>
      <c r="N19" s="1" t="s">
        <v>37</v>
      </c>
      <c r="O19" s="5">
        <v>4.95</v>
      </c>
    </row>
    <row r="20" spans="2:15" outlineLevel="1" x14ac:dyDescent="0.25">
      <c r="B20" s="2">
        <v>96297</v>
      </c>
      <c r="C20" s="1" t="s">
        <v>27</v>
      </c>
      <c r="D20" s="1" t="s">
        <v>40</v>
      </c>
      <c r="E20" s="1" t="s">
        <v>41</v>
      </c>
      <c r="F20" s="3">
        <v>44480</v>
      </c>
      <c r="G20" s="3">
        <v>44480</v>
      </c>
      <c r="H20" s="3">
        <v>44834</v>
      </c>
      <c r="I20" s="2">
        <v>6</v>
      </c>
      <c r="J20" s="4" t="s">
        <v>0</v>
      </c>
      <c r="K20" s="1" t="s">
        <v>42</v>
      </c>
      <c r="L20" s="1" t="s">
        <v>34</v>
      </c>
      <c r="M20" s="5">
        <v>7.9</v>
      </c>
      <c r="N20" s="1" t="s">
        <v>20</v>
      </c>
      <c r="O20" s="5">
        <v>7.5</v>
      </c>
    </row>
    <row r="21" spans="2:15" outlineLevel="1" x14ac:dyDescent="0.25">
      <c r="B21" s="2">
        <v>96297</v>
      </c>
      <c r="C21" s="1" t="s">
        <v>27</v>
      </c>
      <c r="D21" s="1" t="s">
        <v>40</v>
      </c>
      <c r="E21" s="1" t="s">
        <v>41</v>
      </c>
      <c r="F21" s="3">
        <v>44480</v>
      </c>
      <c r="G21" s="3">
        <v>44480</v>
      </c>
      <c r="H21" s="3">
        <v>44834</v>
      </c>
      <c r="I21" s="2">
        <v>6</v>
      </c>
      <c r="J21" s="4">
        <v>4520</v>
      </c>
      <c r="K21" s="1" t="s">
        <v>42</v>
      </c>
      <c r="L21" s="1" t="s">
        <v>34</v>
      </c>
      <c r="M21" s="5">
        <v>7.9</v>
      </c>
      <c r="N21" s="1" t="s">
        <v>35</v>
      </c>
      <c r="O21" s="5">
        <v>8</v>
      </c>
    </row>
    <row r="22" spans="2:15" outlineLevel="1" x14ac:dyDescent="0.25">
      <c r="B22" s="2">
        <v>96297</v>
      </c>
      <c r="C22" s="1" t="s">
        <v>27</v>
      </c>
      <c r="D22" s="1" t="s">
        <v>40</v>
      </c>
      <c r="E22" s="1" t="s">
        <v>41</v>
      </c>
      <c r="F22" s="3">
        <v>44480</v>
      </c>
      <c r="G22" s="3">
        <v>44480</v>
      </c>
      <c r="H22" s="3">
        <v>44834</v>
      </c>
      <c r="I22" s="2">
        <v>6</v>
      </c>
      <c r="J22" s="4" t="s">
        <v>0</v>
      </c>
      <c r="K22" s="1" t="s">
        <v>42</v>
      </c>
      <c r="L22" s="1" t="s">
        <v>34</v>
      </c>
      <c r="M22" s="5">
        <v>7.9</v>
      </c>
      <c r="N22" s="1" t="s">
        <v>36</v>
      </c>
      <c r="O22" s="5">
        <v>8.4499999999999993</v>
      </c>
    </row>
    <row r="23" spans="2:15" outlineLevel="1" x14ac:dyDescent="0.25">
      <c r="B23" s="2">
        <v>96297</v>
      </c>
      <c r="C23" s="1" t="s">
        <v>27</v>
      </c>
      <c r="D23" s="1" t="s">
        <v>40</v>
      </c>
      <c r="E23" s="1" t="s">
        <v>41</v>
      </c>
      <c r="F23" s="3">
        <v>44480</v>
      </c>
      <c r="G23" s="3">
        <v>44480</v>
      </c>
      <c r="H23" s="3">
        <v>44834</v>
      </c>
      <c r="I23" s="2">
        <v>6</v>
      </c>
      <c r="J23" s="4" t="s">
        <v>0</v>
      </c>
      <c r="K23" s="1" t="s">
        <v>42</v>
      </c>
      <c r="L23" s="1" t="s">
        <v>34</v>
      </c>
      <c r="M23" s="5">
        <v>7.9</v>
      </c>
      <c r="N23" s="1" t="s">
        <v>24</v>
      </c>
      <c r="O23" s="5">
        <v>8.77</v>
      </c>
    </row>
    <row r="24" spans="2:15" outlineLevel="1" x14ac:dyDescent="0.25">
      <c r="B24" s="2">
        <v>96297</v>
      </c>
      <c r="C24" s="1" t="s">
        <v>27</v>
      </c>
      <c r="D24" s="1" t="s">
        <v>40</v>
      </c>
      <c r="E24" s="1" t="s">
        <v>41</v>
      </c>
      <c r="F24" s="3">
        <v>44480</v>
      </c>
      <c r="G24" s="3">
        <v>44480</v>
      </c>
      <c r="H24" s="3">
        <v>44834</v>
      </c>
      <c r="I24" s="2">
        <v>6</v>
      </c>
      <c r="J24" s="4" t="s">
        <v>0</v>
      </c>
      <c r="K24" s="1" t="s">
        <v>42</v>
      </c>
      <c r="L24" s="1" t="s">
        <v>34</v>
      </c>
      <c r="M24" s="5">
        <v>7.9</v>
      </c>
      <c r="N24" s="1" t="s">
        <v>25</v>
      </c>
      <c r="O24" s="5">
        <v>20.21</v>
      </c>
    </row>
    <row r="25" spans="2:15" outlineLevel="1" x14ac:dyDescent="0.25">
      <c r="B25" s="2">
        <v>96297</v>
      </c>
      <c r="C25" s="1" t="s">
        <v>27</v>
      </c>
      <c r="D25" s="1" t="s">
        <v>40</v>
      </c>
      <c r="E25" s="1" t="s">
        <v>41</v>
      </c>
      <c r="F25" s="3">
        <v>44480</v>
      </c>
      <c r="G25" s="3">
        <v>44480</v>
      </c>
      <c r="H25" s="3">
        <v>44834</v>
      </c>
      <c r="I25" s="2">
        <v>6</v>
      </c>
      <c r="J25" s="4" t="s">
        <v>0</v>
      </c>
      <c r="K25" s="1" t="s">
        <v>42</v>
      </c>
      <c r="L25" s="1" t="s">
        <v>34</v>
      </c>
      <c r="M25" s="5">
        <v>7.9</v>
      </c>
      <c r="N25" s="1" t="s">
        <v>26</v>
      </c>
      <c r="O25" s="5">
        <v>26.548079999999999</v>
      </c>
    </row>
    <row r="26" spans="2:15" outlineLevel="1" x14ac:dyDescent="0.25">
      <c r="B26" s="2">
        <v>96297</v>
      </c>
      <c r="C26" s="1" t="s">
        <v>27</v>
      </c>
      <c r="D26" s="1" t="s">
        <v>40</v>
      </c>
      <c r="E26" s="1" t="s">
        <v>41</v>
      </c>
      <c r="F26" s="3">
        <v>44480</v>
      </c>
      <c r="G26" s="3">
        <v>44480</v>
      </c>
      <c r="H26" s="3">
        <v>44834</v>
      </c>
      <c r="I26" s="2">
        <v>6</v>
      </c>
      <c r="J26" s="4" t="s">
        <v>0</v>
      </c>
      <c r="K26" s="1" t="s">
        <v>42</v>
      </c>
      <c r="L26" s="1" t="s">
        <v>34</v>
      </c>
      <c r="M26" s="5">
        <v>7.9</v>
      </c>
      <c r="N26" s="1" t="s">
        <v>39</v>
      </c>
      <c r="O26" s="5">
        <v>148.66999999999999</v>
      </c>
    </row>
    <row r="27" spans="2:15" outlineLevel="1" x14ac:dyDescent="0.25">
      <c r="B27" s="2">
        <v>95194</v>
      </c>
      <c r="C27" s="1" t="s">
        <v>43</v>
      </c>
      <c r="D27" s="1" t="s">
        <v>44</v>
      </c>
      <c r="E27" s="1" t="s">
        <v>45</v>
      </c>
      <c r="F27" s="3">
        <v>44487</v>
      </c>
      <c r="G27" s="3">
        <v>44487</v>
      </c>
      <c r="H27" s="3">
        <v>45230</v>
      </c>
      <c r="I27" s="2">
        <v>24</v>
      </c>
      <c r="J27" s="4" t="s">
        <v>0</v>
      </c>
      <c r="K27" s="1" t="s">
        <v>46</v>
      </c>
      <c r="L27" s="1" t="s">
        <v>35</v>
      </c>
      <c r="M27" s="5">
        <v>7.07</v>
      </c>
      <c r="N27" s="1" t="s">
        <v>20</v>
      </c>
      <c r="O27" s="5">
        <v>8</v>
      </c>
    </row>
    <row r="28" spans="2:15" outlineLevel="1" x14ac:dyDescent="0.25">
      <c r="B28" s="2">
        <v>95194</v>
      </c>
      <c r="C28" s="1" t="s">
        <v>43</v>
      </c>
      <c r="D28" s="1" t="s">
        <v>44</v>
      </c>
      <c r="E28" s="1" t="s">
        <v>45</v>
      </c>
      <c r="F28" s="3">
        <v>44487</v>
      </c>
      <c r="G28" s="3">
        <v>44487</v>
      </c>
      <c r="H28" s="3">
        <v>45230</v>
      </c>
      <c r="I28" s="2">
        <v>24</v>
      </c>
      <c r="J28" s="4" t="s">
        <v>0</v>
      </c>
      <c r="K28" s="1" t="s">
        <v>46</v>
      </c>
      <c r="L28" s="1" t="s">
        <v>35</v>
      </c>
      <c r="M28" s="5">
        <v>7.07</v>
      </c>
      <c r="N28" s="1" t="s">
        <v>24</v>
      </c>
      <c r="O28" s="5">
        <v>8.78322</v>
      </c>
    </row>
    <row r="29" spans="2:15" outlineLevel="1" x14ac:dyDescent="0.25">
      <c r="B29" s="2">
        <v>95194</v>
      </c>
      <c r="C29" s="1" t="s">
        <v>43</v>
      </c>
      <c r="D29" s="1" t="s">
        <v>44</v>
      </c>
      <c r="E29" s="1" t="s">
        <v>45</v>
      </c>
      <c r="F29" s="3">
        <v>44487</v>
      </c>
      <c r="G29" s="3">
        <v>44487</v>
      </c>
      <c r="H29" s="3">
        <v>45230</v>
      </c>
      <c r="I29" s="2">
        <v>24</v>
      </c>
      <c r="J29" s="4">
        <v>2112</v>
      </c>
      <c r="K29" s="1" t="s">
        <v>46</v>
      </c>
      <c r="L29" s="1" t="s">
        <v>35</v>
      </c>
      <c r="M29" s="5">
        <v>7.07</v>
      </c>
      <c r="N29" s="1" t="s">
        <v>36</v>
      </c>
      <c r="O29" s="5">
        <v>9.4</v>
      </c>
    </row>
    <row r="30" spans="2:15" outlineLevel="1" x14ac:dyDescent="0.25">
      <c r="B30" s="2">
        <v>95194</v>
      </c>
      <c r="C30" s="1" t="s">
        <v>43</v>
      </c>
      <c r="D30" s="1" t="s">
        <v>44</v>
      </c>
      <c r="E30" s="1" t="s">
        <v>45</v>
      </c>
      <c r="F30" s="3">
        <v>44487</v>
      </c>
      <c r="G30" s="3">
        <v>44487</v>
      </c>
      <c r="H30" s="3">
        <v>45230</v>
      </c>
      <c r="I30" s="2">
        <v>24</v>
      </c>
      <c r="J30" s="4" t="s">
        <v>0</v>
      </c>
      <c r="K30" s="1" t="s">
        <v>46</v>
      </c>
      <c r="L30" s="1" t="s">
        <v>35</v>
      </c>
      <c r="M30" s="5">
        <v>7.07</v>
      </c>
      <c r="N30" s="1" t="s">
        <v>47</v>
      </c>
      <c r="O30" s="5">
        <v>13.88</v>
      </c>
    </row>
    <row r="31" spans="2:15" outlineLevel="1" x14ac:dyDescent="0.25">
      <c r="B31" s="2">
        <v>95194</v>
      </c>
      <c r="C31" s="1" t="s">
        <v>43</v>
      </c>
      <c r="D31" s="1" t="s">
        <v>44</v>
      </c>
      <c r="E31" s="1" t="s">
        <v>45</v>
      </c>
      <c r="F31" s="3">
        <v>44487</v>
      </c>
      <c r="G31" s="3">
        <v>44487</v>
      </c>
      <c r="H31" s="3">
        <v>45230</v>
      </c>
      <c r="I31" s="2">
        <v>24</v>
      </c>
      <c r="J31" s="4" t="s">
        <v>0</v>
      </c>
      <c r="K31" s="1" t="s">
        <v>46</v>
      </c>
      <c r="L31" s="1" t="s">
        <v>35</v>
      </c>
      <c r="M31" s="5">
        <v>7.07</v>
      </c>
      <c r="N31" s="1" t="s">
        <v>48</v>
      </c>
      <c r="O31" s="5">
        <v>19</v>
      </c>
    </row>
    <row r="32" spans="2:15" outlineLevel="1" x14ac:dyDescent="0.25">
      <c r="B32" s="2">
        <v>95194</v>
      </c>
      <c r="C32" s="1" t="s">
        <v>43</v>
      </c>
      <c r="D32" s="1" t="s">
        <v>44</v>
      </c>
      <c r="E32" s="1" t="s">
        <v>45</v>
      </c>
      <c r="F32" s="3">
        <v>44487</v>
      </c>
      <c r="G32" s="3">
        <v>44487</v>
      </c>
      <c r="H32" s="3">
        <v>45230</v>
      </c>
      <c r="I32" s="2">
        <v>24</v>
      </c>
      <c r="J32" s="4" t="s">
        <v>0</v>
      </c>
      <c r="K32" s="1" t="s">
        <v>46</v>
      </c>
      <c r="L32" s="1" t="s">
        <v>35</v>
      </c>
      <c r="M32" s="5">
        <v>7.07</v>
      </c>
      <c r="N32" s="1" t="s">
        <v>25</v>
      </c>
      <c r="O32" s="5">
        <v>20.21</v>
      </c>
    </row>
    <row r="33" spans="2:15" outlineLevel="1" x14ac:dyDescent="0.25">
      <c r="B33" s="2">
        <v>95194</v>
      </c>
      <c r="C33" s="1" t="s">
        <v>43</v>
      </c>
      <c r="D33" s="1" t="s">
        <v>44</v>
      </c>
      <c r="E33" s="1" t="s">
        <v>45</v>
      </c>
      <c r="F33" s="3">
        <v>44487</v>
      </c>
      <c r="G33" s="3">
        <v>44487</v>
      </c>
      <c r="H33" s="3">
        <v>45230</v>
      </c>
      <c r="I33" s="2">
        <v>24</v>
      </c>
      <c r="J33" s="4" t="s">
        <v>0</v>
      </c>
      <c r="K33" s="1" t="s">
        <v>46</v>
      </c>
      <c r="L33" s="1" t="s">
        <v>35</v>
      </c>
      <c r="M33" s="5">
        <v>7.07</v>
      </c>
      <c r="N33" s="1" t="s">
        <v>37</v>
      </c>
      <c r="O33" s="5">
        <v>22</v>
      </c>
    </row>
    <row r="34" spans="2:15" outlineLevel="1" x14ac:dyDescent="0.25">
      <c r="B34" s="2">
        <v>95194</v>
      </c>
      <c r="C34" s="1" t="s">
        <v>43</v>
      </c>
      <c r="D34" s="1" t="s">
        <v>44</v>
      </c>
      <c r="E34" s="1" t="s">
        <v>45</v>
      </c>
      <c r="F34" s="3">
        <v>44487</v>
      </c>
      <c r="G34" s="3">
        <v>44487</v>
      </c>
      <c r="H34" s="3">
        <v>45230</v>
      </c>
      <c r="I34" s="2">
        <v>24</v>
      </c>
      <c r="J34" s="4" t="s">
        <v>0</v>
      </c>
      <c r="K34" s="1" t="s">
        <v>46</v>
      </c>
      <c r="L34" s="1" t="s">
        <v>35</v>
      </c>
      <c r="M34" s="5">
        <v>7.07</v>
      </c>
      <c r="N34" s="1" t="s">
        <v>26</v>
      </c>
      <c r="O34" s="5">
        <v>26.542400000000001</v>
      </c>
    </row>
    <row r="35" spans="2:15" outlineLevel="1" x14ac:dyDescent="0.25">
      <c r="B35" s="2">
        <v>95194</v>
      </c>
      <c r="C35" s="1" t="s">
        <v>43</v>
      </c>
      <c r="D35" s="1" t="s">
        <v>44</v>
      </c>
      <c r="E35" s="1" t="s">
        <v>45</v>
      </c>
      <c r="F35" s="3">
        <v>44487</v>
      </c>
      <c r="G35" s="3">
        <v>44487</v>
      </c>
      <c r="H35" s="3">
        <v>45230</v>
      </c>
      <c r="I35" s="2">
        <v>24</v>
      </c>
      <c r="J35" s="4" t="s">
        <v>0</v>
      </c>
      <c r="K35" s="1" t="s">
        <v>46</v>
      </c>
      <c r="L35" s="1" t="s">
        <v>35</v>
      </c>
      <c r="M35" s="5">
        <v>7.07</v>
      </c>
      <c r="N35" s="1" t="s">
        <v>39</v>
      </c>
      <c r="O35" s="5">
        <v>148.66999999999999</v>
      </c>
    </row>
    <row r="36" spans="2:15" outlineLevel="1" x14ac:dyDescent="0.25">
      <c r="B36" s="2">
        <v>95908</v>
      </c>
      <c r="C36" s="1" t="s">
        <v>49</v>
      </c>
      <c r="D36" s="1" t="s">
        <v>50</v>
      </c>
      <c r="E36" s="1" t="s">
        <v>51</v>
      </c>
      <c r="F36" s="3">
        <v>44468</v>
      </c>
      <c r="G36" s="3">
        <v>44508</v>
      </c>
      <c r="H36" s="3">
        <v>45053</v>
      </c>
      <c r="I36" s="2">
        <v>12</v>
      </c>
      <c r="J36" s="4">
        <v>25</v>
      </c>
      <c r="K36" s="1" t="s">
        <v>52</v>
      </c>
      <c r="L36" s="1" t="s">
        <v>35</v>
      </c>
      <c r="M36" s="5">
        <v>7.77</v>
      </c>
      <c r="N36" s="1" t="s">
        <v>20</v>
      </c>
      <c r="O36" s="5" t="s">
        <v>0</v>
      </c>
    </row>
    <row r="37" spans="2:15" outlineLevel="1" x14ac:dyDescent="0.25">
      <c r="B37" s="2">
        <v>95908</v>
      </c>
      <c r="C37" s="1" t="s">
        <v>49</v>
      </c>
      <c r="D37" s="1" t="s">
        <v>50</v>
      </c>
      <c r="E37" s="1" t="s">
        <v>51</v>
      </c>
      <c r="F37" s="3">
        <v>44468</v>
      </c>
      <c r="G37" s="3">
        <v>44508</v>
      </c>
      <c r="H37" s="3">
        <v>45053</v>
      </c>
      <c r="I37" s="2">
        <v>12</v>
      </c>
      <c r="J37" s="4" t="s">
        <v>0</v>
      </c>
      <c r="K37" s="1" t="s">
        <v>52</v>
      </c>
      <c r="L37" s="1" t="s">
        <v>35</v>
      </c>
      <c r="M37" s="5">
        <v>7.77</v>
      </c>
      <c r="N37" s="1" t="s">
        <v>34</v>
      </c>
      <c r="O37" s="5" t="s">
        <v>0</v>
      </c>
    </row>
    <row r="38" spans="2:15" outlineLevel="1" x14ac:dyDescent="0.25">
      <c r="B38" s="2">
        <v>95908</v>
      </c>
      <c r="C38" s="1" t="s">
        <v>49</v>
      </c>
      <c r="D38" s="1" t="s">
        <v>50</v>
      </c>
      <c r="E38" s="1" t="s">
        <v>51</v>
      </c>
      <c r="F38" s="3">
        <v>44468</v>
      </c>
      <c r="G38" s="3">
        <v>44508</v>
      </c>
      <c r="H38" s="3">
        <v>45053</v>
      </c>
      <c r="I38" s="2">
        <v>12</v>
      </c>
      <c r="J38" s="4" t="s">
        <v>0</v>
      </c>
      <c r="K38" s="1" t="s">
        <v>52</v>
      </c>
      <c r="L38" s="1" t="s">
        <v>35</v>
      </c>
      <c r="M38" s="5">
        <v>7.77</v>
      </c>
      <c r="N38" s="1" t="s">
        <v>25</v>
      </c>
      <c r="O38" s="5" t="s">
        <v>0</v>
      </c>
    </row>
    <row r="39" spans="2:15" outlineLevel="1" x14ac:dyDescent="0.25">
      <c r="B39" s="2">
        <v>95908</v>
      </c>
      <c r="C39" s="1" t="s">
        <v>49</v>
      </c>
      <c r="D39" s="1" t="s">
        <v>50</v>
      </c>
      <c r="E39" s="1" t="s">
        <v>51</v>
      </c>
      <c r="F39" s="3">
        <v>44468</v>
      </c>
      <c r="G39" s="3">
        <v>44508</v>
      </c>
      <c r="H39" s="3">
        <v>45053</v>
      </c>
      <c r="I39" s="2">
        <v>12</v>
      </c>
      <c r="J39" s="4" t="s">
        <v>0</v>
      </c>
      <c r="K39" s="1" t="s">
        <v>52</v>
      </c>
      <c r="L39" s="1" t="s">
        <v>35</v>
      </c>
      <c r="M39" s="5">
        <v>7.77</v>
      </c>
      <c r="N39" s="1" t="s">
        <v>48</v>
      </c>
      <c r="O39" s="5" t="s">
        <v>0</v>
      </c>
    </row>
    <row r="40" spans="2:15" outlineLevel="1" x14ac:dyDescent="0.25">
      <c r="B40" s="2">
        <v>95908</v>
      </c>
      <c r="C40" s="1" t="s">
        <v>49</v>
      </c>
      <c r="D40" s="1" t="s">
        <v>50</v>
      </c>
      <c r="E40" s="1" t="s">
        <v>51</v>
      </c>
      <c r="F40" s="3">
        <v>44468</v>
      </c>
      <c r="G40" s="3">
        <v>44508</v>
      </c>
      <c r="H40" s="3">
        <v>45053</v>
      </c>
      <c r="I40" s="2">
        <v>12</v>
      </c>
      <c r="J40" s="4" t="s">
        <v>0</v>
      </c>
      <c r="K40" s="1" t="s">
        <v>52</v>
      </c>
      <c r="L40" s="1" t="s">
        <v>35</v>
      </c>
      <c r="M40" s="5">
        <v>7.77</v>
      </c>
      <c r="N40" s="1" t="s">
        <v>47</v>
      </c>
      <c r="O40" s="5" t="s">
        <v>0</v>
      </c>
    </row>
    <row r="41" spans="2:15" outlineLevel="1" x14ac:dyDescent="0.25">
      <c r="B41" s="2">
        <v>95908</v>
      </c>
      <c r="C41" s="1" t="s">
        <v>49</v>
      </c>
      <c r="D41" s="1" t="s">
        <v>50</v>
      </c>
      <c r="E41" s="1" t="s">
        <v>51</v>
      </c>
      <c r="F41" s="3">
        <v>44468</v>
      </c>
      <c r="G41" s="3">
        <v>44508</v>
      </c>
      <c r="H41" s="3">
        <v>45053</v>
      </c>
      <c r="I41" s="2">
        <v>12</v>
      </c>
      <c r="J41" s="4" t="s">
        <v>0</v>
      </c>
      <c r="K41" s="1" t="s">
        <v>52</v>
      </c>
      <c r="L41" s="1" t="s">
        <v>35</v>
      </c>
      <c r="M41" s="5">
        <v>7.77</v>
      </c>
      <c r="N41" s="1" t="s">
        <v>24</v>
      </c>
      <c r="O41" s="5" t="s">
        <v>0</v>
      </c>
    </row>
    <row r="42" spans="2:15" outlineLevel="1" x14ac:dyDescent="0.25">
      <c r="B42" s="2">
        <v>95708</v>
      </c>
      <c r="C42" s="1" t="s">
        <v>16</v>
      </c>
      <c r="D42" s="1" t="s">
        <v>53</v>
      </c>
      <c r="E42" s="1" t="s">
        <v>54</v>
      </c>
      <c r="F42" s="3">
        <v>44470</v>
      </c>
      <c r="G42" s="3">
        <v>44539</v>
      </c>
      <c r="H42" s="3">
        <v>45999</v>
      </c>
      <c r="I42" s="2">
        <v>24</v>
      </c>
      <c r="J42" s="4" t="s">
        <v>0</v>
      </c>
      <c r="K42" s="1" t="s">
        <v>55</v>
      </c>
      <c r="L42" s="1" t="s">
        <v>35</v>
      </c>
      <c r="M42" s="5">
        <v>7.07</v>
      </c>
      <c r="N42" s="1" t="s">
        <v>20</v>
      </c>
      <c r="O42" s="5">
        <v>7.5</v>
      </c>
    </row>
    <row r="43" spans="2:15" outlineLevel="1" x14ac:dyDescent="0.25">
      <c r="B43" s="2">
        <v>95708</v>
      </c>
      <c r="C43" s="1" t="s">
        <v>16</v>
      </c>
      <c r="D43" s="1" t="s">
        <v>53</v>
      </c>
      <c r="E43" s="1" t="s">
        <v>54</v>
      </c>
      <c r="F43" s="3">
        <v>44470</v>
      </c>
      <c r="G43" s="3">
        <v>44539</v>
      </c>
      <c r="H43" s="3">
        <v>45999</v>
      </c>
      <c r="I43" s="2">
        <v>24</v>
      </c>
      <c r="J43" s="4" t="s">
        <v>0</v>
      </c>
      <c r="K43" s="1" t="s">
        <v>55</v>
      </c>
      <c r="L43" s="1" t="s">
        <v>35</v>
      </c>
      <c r="M43" s="5">
        <v>7.07</v>
      </c>
      <c r="N43" s="1" t="s">
        <v>24</v>
      </c>
      <c r="O43" s="5">
        <v>8.78322</v>
      </c>
    </row>
    <row r="44" spans="2:15" outlineLevel="1" x14ac:dyDescent="0.25">
      <c r="B44" s="2">
        <v>95708</v>
      </c>
      <c r="C44" s="1" t="s">
        <v>16</v>
      </c>
      <c r="D44" s="1" t="s">
        <v>53</v>
      </c>
      <c r="E44" s="1" t="s">
        <v>54</v>
      </c>
      <c r="F44" s="3">
        <v>44470</v>
      </c>
      <c r="G44" s="3">
        <v>44539</v>
      </c>
      <c r="H44" s="3">
        <v>45999</v>
      </c>
      <c r="I44" s="2">
        <v>24</v>
      </c>
      <c r="J44" s="4" t="s">
        <v>0</v>
      </c>
      <c r="K44" s="1" t="s">
        <v>55</v>
      </c>
      <c r="L44" s="1" t="s">
        <v>35</v>
      </c>
      <c r="M44" s="5">
        <v>7.07</v>
      </c>
      <c r="N44" s="1" t="s">
        <v>36</v>
      </c>
      <c r="O44" s="5">
        <v>9.4</v>
      </c>
    </row>
    <row r="45" spans="2:15" outlineLevel="1" x14ac:dyDescent="0.25">
      <c r="B45" s="2">
        <v>95708</v>
      </c>
      <c r="C45" s="1" t="s">
        <v>16</v>
      </c>
      <c r="D45" s="1" t="s">
        <v>53</v>
      </c>
      <c r="E45" s="1" t="s">
        <v>54</v>
      </c>
      <c r="F45" s="3">
        <v>44470</v>
      </c>
      <c r="G45" s="3">
        <v>44539</v>
      </c>
      <c r="H45" s="3">
        <v>45999</v>
      </c>
      <c r="I45" s="2">
        <v>24</v>
      </c>
      <c r="J45" s="4" t="s">
        <v>0</v>
      </c>
      <c r="K45" s="1" t="s">
        <v>55</v>
      </c>
      <c r="L45" s="1" t="s">
        <v>35</v>
      </c>
      <c r="M45" s="5">
        <v>7.07</v>
      </c>
      <c r="N45" s="1" t="s">
        <v>34</v>
      </c>
      <c r="O45" s="5">
        <v>9.7899999999999991</v>
      </c>
    </row>
    <row r="46" spans="2:15" outlineLevel="1" x14ac:dyDescent="0.25">
      <c r="B46" s="2">
        <v>95708</v>
      </c>
      <c r="C46" s="1" t="s">
        <v>16</v>
      </c>
      <c r="D46" s="1" t="s">
        <v>53</v>
      </c>
      <c r="E46" s="1" t="s">
        <v>54</v>
      </c>
      <c r="F46" s="3">
        <v>44470</v>
      </c>
      <c r="G46" s="3">
        <v>44539</v>
      </c>
      <c r="H46" s="3">
        <v>45999</v>
      </c>
      <c r="I46" s="2">
        <v>24</v>
      </c>
      <c r="J46" s="4" t="s">
        <v>0</v>
      </c>
      <c r="K46" s="1" t="s">
        <v>55</v>
      </c>
      <c r="L46" s="1" t="s">
        <v>35</v>
      </c>
      <c r="M46" s="5">
        <v>7.07</v>
      </c>
      <c r="N46" s="1" t="s">
        <v>25</v>
      </c>
      <c r="O46" s="5">
        <v>20.21</v>
      </c>
    </row>
    <row r="47" spans="2:15" outlineLevel="1" x14ac:dyDescent="0.25">
      <c r="B47" s="2">
        <v>95708</v>
      </c>
      <c r="C47" s="1" t="s">
        <v>16</v>
      </c>
      <c r="D47" s="1" t="s">
        <v>53</v>
      </c>
      <c r="E47" s="1" t="s">
        <v>54</v>
      </c>
      <c r="F47" s="3">
        <v>44470</v>
      </c>
      <c r="G47" s="3">
        <v>44539</v>
      </c>
      <c r="H47" s="3">
        <v>45999</v>
      </c>
      <c r="I47" s="2">
        <v>24</v>
      </c>
      <c r="J47" s="4">
        <v>1024</v>
      </c>
      <c r="K47" s="1" t="s">
        <v>55</v>
      </c>
      <c r="L47" s="1" t="s">
        <v>35</v>
      </c>
      <c r="M47" s="5">
        <v>7.07</v>
      </c>
      <c r="N47" s="1" t="s">
        <v>37</v>
      </c>
      <c r="O47" s="5">
        <v>22</v>
      </c>
    </row>
    <row r="48" spans="2:15" outlineLevel="1" x14ac:dyDescent="0.25">
      <c r="B48" s="2">
        <v>95708</v>
      </c>
      <c r="C48" s="1" t="s">
        <v>16</v>
      </c>
      <c r="D48" s="1" t="s">
        <v>53</v>
      </c>
      <c r="E48" s="1" t="s">
        <v>54</v>
      </c>
      <c r="F48" s="3">
        <v>44470</v>
      </c>
      <c r="G48" s="3">
        <v>44539</v>
      </c>
      <c r="H48" s="3">
        <v>45999</v>
      </c>
      <c r="I48" s="2">
        <v>24</v>
      </c>
      <c r="J48" s="4" t="s">
        <v>0</v>
      </c>
      <c r="K48" s="1" t="s">
        <v>55</v>
      </c>
      <c r="L48" s="1" t="s">
        <v>35</v>
      </c>
      <c r="M48" s="5">
        <v>7.07</v>
      </c>
      <c r="N48" s="1" t="s">
        <v>47</v>
      </c>
      <c r="O48" s="5">
        <v>25</v>
      </c>
    </row>
    <row r="49" spans="2:15" outlineLevel="1" x14ac:dyDescent="0.25">
      <c r="B49" s="2">
        <v>95708</v>
      </c>
      <c r="C49" s="1" t="s">
        <v>16</v>
      </c>
      <c r="D49" s="1" t="s">
        <v>53</v>
      </c>
      <c r="E49" s="1" t="s">
        <v>54</v>
      </c>
      <c r="F49" s="3">
        <v>44470</v>
      </c>
      <c r="G49" s="3">
        <v>44539</v>
      </c>
      <c r="H49" s="3">
        <v>45999</v>
      </c>
      <c r="I49" s="2">
        <v>24</v>
      </c>
      <c r="J49" s="4" t="s">
        <v>0</v>
      </c>
      <c r="K49" s="1" t="s">
        <v>55</v>
      </c>
      <c r="L49" s="1" t="s">
        <v>35</v>
      </c>
      <c r="M49" s="5">
        <v>7.07</v>
      </c>
      <c r="N49" s="1" t="s">
        <v>26</v>
      </c>
      <c r="O49" s="5">
        <v>26.545000000000002</v>
      </c>
    </row>
    <row r="50" spans="2:15" outlineLevel="1" x14ac:dyDescent="0.25">
      <c r="B50" s="2">
        <v>95708</v>
      </c>
      <c r="C50" s="1" t="s">
        <v>16</v>
      </c>
      <c r="D50" s="1" t="s">
        <v>53</v>
      </c>
      <c r="E50" s="1" t="s">
        <v>54</v>
      </c>
      <c r="F50" s="3">
        <v>44470</v>
      </c>
      <c r="G50" s="3">
        <v>44539</v>
      </c>
      <c r="H50" s="3">
        <v>45999</v>
      </c>
      <c r="I50" s="2">
        <v>24</v>
      </c>
      <c r="J50" s="4" t="s">
        <v>0</v>
      </c>
      <c r="K50" s="1" t="s">
        <v>55</v>
      </c>
      <c r="L50" s="1" t="s">
        <v>35</v>
      </c>
      <c r="M50" s="5">
        <v>7.07</v>
      </c>
      <c r="N50" s="1" t="s">
        <v>48</v>
      </c>
      <c r="O50" s="5">
        <v>48</v>
      </c>
    </row>
    <row r="51" spans="2:15" outlineLevel="1" x14ac:dyDescent="0.25">
      <c r="B51" s="2">
        <v>95708</v>
      </c>
      <c r="C51" s="1" t="s">
        <v>16</v>
      </c>
      <c r="D51" s="1" t="s">
        <v>53</v>
      </c>
      <c r="E51" s="1" t="s">
        <v>54</v>
      </c>
      <c r="F51" s="3">
        <v>44470</v>
      </c>
      <c r="G51" s="3">
        <v>44539</v>
      </c>
      <c r="H51" s="3">
        <v>45999</v>
      </c>
      <c r="I51" s="2">
        <v>24</v>
      </c>
      <c r="J51" s="4" t="s">
        <v>0</v>
      </c>
      <c r="K51" s="1" t="s">
        <v>55</v>
      </c>
      <c r="L51" s="1" t="s">
        <v>35</v>
      </c>
      <c r="M51" s="5">
        <v>7.07</v>
      </c>
      <c r="N51" s="1" t="s">
        <v>39</v>
      </c>
      <c r="O51" s="5">
        <v>148.66999999999999</v>
      </c>
    </row>
    <row r="52" spans="2:15" outlineLevel="1" x14ac:dyDescent="0.25">
      <c r="B52" s="2">
        <v>97676</v>
      </c>
      <c r="C52" s="1" t="s">
        <v>49</v>
      </c>
      <c r="D52" s="1" t="s">
        <v>56</v>
      </c>
      <c r="E52" s="1" t="s">
        <v>54</v>
      </c>
      <c r="F52" s="3">
        <v>44537</v>
      </c>
      <c r="G52" s="3">
        <v>44553</v>
      </c>
      <c r="H52" s="3">
        <v>45099</v>
      </c>
      <c r="I52" s="2">
        <v>12</v>
      </c>
      <c r="J52" s="4">
        <v>200</v>
      </c>
      <c r="K52" s="1" t="s">
        <v>57</v>
      </c>
      <c r="L52" s="1" t="s">
        <v>48</v>
      </c>
      <c r="M52" s="5">
        <v>12</v>
      </c>
      <c r="N52" s="1" t="s">
        <v>35</v>
      </c>
      <c r="O52" s="5" t="s">
        <v>0</v>
      </c>
    </row>
    <row r="53" spans="2:15" outlineLevel="1" x14ac:dyDescent="0.25">
      <c r="B53" s="2">
        <v>97676</v>
      </c>
      <c r="C53" s="1" t="s">
        <v>49</v>
      </c>
      <c r="D53" s="1" t="s">
        <v>56</v>
      </c>
      <c r="E53" s="1" t="s">
        <v>54</v>
      </c>
      <c r="F53" s="3">
        <v>44537</v>
      </c>
      <c r="G53" s="3">
        <v>44553</v>
      </c>
      <c r="H53" s="3">
        <v>45099</v>
      </c>
      <c r="I53" s="2">
        <v>12</v>
      </c>
      <c r="J53" s="4" t="s">
        <v>0</v>
      </c>
      <c r="K53" s="1" t="s">
        <v>57</v>
      </c>
      <c r="L53" s="1" t="s">
        <v>48</v>
      </c>
      <c r="M53" s="5">
        <v>12</v>
      </c>
      <c r="N53" s="1" t="s">
        <v>25</v>
      </c>
      <c r="O53" s="5" t="s">
        <v>0</v>
      </c>
    </row>
    <row r="54" spans="2:15" outlineLevel="1" x14ac:dyDescent="0.25">
      <c r="B54" s="2">
        <v>97676</v>
      </c>
      <c r="C54" s="1" t="s">
        <v>49</v>
      </c>
      <c r="D54" s="1" t="s">
        <v>56</v>
      </c>
      <c r="E54" s="1" t="s">
        <v>54</v>
      </c>
      <c r="F54" s="3">
        <v>44537</v>
      </c>
      <c r="G54" s="3">
        <v>44553</v>
      </c>
      <c r="H54" s="3">
        <v>45099</v>
      </c>
      <c r="I54" s="2">
        <v>12</v>
      </c>
      <c r="J54" s="4" t="s">
        <v>0</v>
      </c>
      <c r="K54" s="1" t="s">
        <v>57</v>
      </c>
      <c r="L54" s="1" t="s">
        <v>48</v>
      </c>
      <c r="M54" s="5">
        <v>12</v>
      </c>
      <c r="N54" s="1" t="s">
        <v>26</v>
      </c>
      <c r="O54" s="5" t="s">
        <v>0</v>
      </c>
    </row>
    <row r="55" spans="2:15" outlineLevel="1" x14ac:dyDescent="0.25">
      <c r="B55" s="2">
        <v>97676</v>
      </c>
      <c r="C55" s="1" t="s">
        <v>49</v>
      </c>
      <c r="D55" s="1" t="s">
        <v>56</v>
      </c>
      <c r="E55" s="1" t="s">
        <v>54</v>
      </c>
      <c r="F55" s="3">
        <v>44537</v>
      </c>
      <c r="G55" s="3">
        <v>44553</v>
      </c>
      <c r="H55" s="3">
        <v>45099</v>
      </c>
      <c r="I55" s="2">
        <v>12</v>
      </c>
      <c r="J55" s="4" t="s">
        <v>0</v>
      </c>
      <c r="K55" s="1" t="s">
        <v>57</v>
      </c>
      <c r="L55" s="1" t="s">
        <v>48</v>
      </c>
      <c r="M55" s="5">
        <v>12</v>
      </c>
      <c r="N55" s="1" t="s">
        <v>47</v>
      </c>
      <c r="O55" s="5" t="s">
        <v>0</v>
      </c>
    </row>
    <row r="56" spans="2:15" outlineLevel="1" x14ac:dyDescent="0.25">
      <c r="B56" s="2">
        <v>97676</v>
      </c>
      <c r="C56" s="1" t="s">
        <v>49</v>
      </c>
      <c r="D56" s="1" t="s">
        <v>56</v>
      </c>
      <c r="E56" s="1" t="s">
        <v>54</v>
      </c>
      <c r="F56" s="3">
        <v>44537</v>
      </c>
      <c r="G56" s="3">
        <v>44553</v>
      </c>
      <c r="H56" s="3">
        <v>45099</v>
      </c>
      <c r="I56" s="2">
        <v>12</v>
      </c>
      <c r="J56" s="4" t="s">
        <v>0</v>
      </c>
      <c r="K56" s="1" t="s">
        <v>57</v>
      </c>
      <c r="L56" s="1" t="s">
        <v>48</v>
      </c>
      <c r="M56" s="5">
        <v>12</v>
      </c>
      <c r="N56" s="1" t="s">
        <v>38</v>
      </c>
      <c r="O56" s="5" t="s">
        <v>0</v>
      </c>
    </row>
    <row r="57" spans="2:15" outlineLevel="1" x14ac:dyDescent="0.25">
      <c r="B57" s="2">
        <v>97676</v>
      </c>
      <c r="C57" s="1" t="s">
        <v>49</v>
      </c>
      <c r="D57" s="1" t="s">
        <v>56</v>
      </c>
      <c r="E57" s="1" t="s">
        <v>54</v>
      </c>
      <c r="F57" s="3">
        <v>44537</v>
      </c>
      <c r="G57" s="3">
        <v>44553</v>
      </c>
      <c r="H57" s="3">
        <v>45099</v>
      </c>
      <c r="I57" s="2">
        <v>12</v>
      </c>
      <c r="J57" s="4" t="s">
        <v>0</v>
      </c>
      <c r="K57" s="1" t="s">
        <v>57</v>
      </c>
      <c r="L57" s="1" t="s">
        <v>48</v>
      </c>
      <c r="M57" s="5">
        <v>12</v>
      </c>
      <c r="N57" s="1" t="s">
        <v>24</v>
      </c>
      <c r="O57" s="5" t="s">
        <v>0</v>
      </c>
    </row>
    <row r="58" spans="2:15" outlineLevel="1" x14ac:dyDescent="0.25">
      <c r="B58" s="2">
        <v>94460</v>
      </c>
      <c r="C58" s="1" t="s">
        <v>16</v>
      </c>
      <c r="D58" s="1" t="s">
        <v>58</v>
      </c>
      <c r="E58" s="1" t="s">
        <v>51</v>
      </c>
      <c r="F58" s="3">
        <v>44467</v>
      </c>
      <c r="G58" s="3">
        <v>44562</v>
      </c>
      <c r="H58" s="3">
        <v>46022</v>
      </c>
      <c r="I58" s="2">
        <v>36</v>
      </c>
      <c r="J58" s="4" t="s">
        <v>0</v>
      </c>
      <c r="K58" s="1" t="s">
        <v>59</v>
      </c>
      <c r="L58" s="1" t="s">
        <v>35</v>
      </c>
      <c r="M58" s="5">
        <v>7.55</v>
      </c>
      <c r="N58" s="1" t="s">
        <v>24</v>
      </c>
      <c r="O58" s="5">
        <v>8.78322</v>
      </c>
    </row>
    <row r="59" spans="2:15" outlineLevel="1" x14ac:dyDescent="0.25">
      <c r="B59" s="2">
        <v>94460</v>
      </c>
      <c r="C59" s="1" t="s">
        <v>16</v>
      </c>
      <c r="D59" s="1" t="s">
        <v>58</v>
      </c>
      <c r="E59" s="1" t="s">
        <v>51</v>
      </c>
      <c r="F59" s="3">
        <v>44467</v>
      </c>
      <c r="G59" s="3">
        <v>44562</v>
      </c>
      <c r="H59" s="3">
        <v>46022</v>
      </c>
      <c r="I59" s="2">
        <v>36</v>
      </c>
      <c r="J59" s="4" t="s">
        <v>0</v>
      </c>
      <c r="K59" s="1" t="s">
        <v>59</v>
      </c>
      <c r="L59" s="1" t="s">
        <v>35</v>
      </c>
      <c r="M59" s="5">
        <v>7.55</v>
      </c>
      <c r="N59" s="1" t="s">
        <v>36</v>
      </c>
      <c r="O59" s="5">
        <v>9.4</v>
      </c>
    </row>
    <row r="60" spans="2:15" outlineLevel="1" x14ac:dyDescent="0.25">
      <c r="B60" s="2">
        <v>94460</v>
      </c>
      <c r="C60" s="1" t="s">
        <v>16</v>
      </c>
      <c r="D60" s="1" t="s">
        <v>58</v>
      </c>
      <c r="E60" s="1" t="s">
        <v>51</v>
      </c>
      <c r="F60" s="3">
        <v>44467</v>
      </c>
      <c r="G60" s="3">
        <v>44562</v>
      </c>
      <c r="H60" s="3">
        <v>46022</v>
      </c>
      <c r="I60" s="2">
        <v>36</v>
      </c>
      <c r="J60" s="4" t="s">
        <v>0</v>
      </c>
      <c r="K60" s="1" t="s">
        <v>59</v>
      </c>
      <c r="L60" s="1" t="s">
        <v>35</v>
      </c>
      <c r="M60" s="5">
        <v>7.55</v>
      </c>
      <c r="N60" s="1" t="s">
        <v>34</v>
      </c>
      <c r="O60" s="5">
        <v>9.8000000000000007</v>
      </c>
    </row>
    <row r="61" spans="2:15" outlineLevel="1" x14ac:dyDescent="0.25">
      <c r="B61" s="2">
        <v>94460</v>
      </c>
      <c r="C61" s="1" t="s">
        <v>16</v>
      </c>
      <c r="D61" s="1" t="s">
        <v>58</v>
      </c>
      <c r="E61" s="1" t="s">
        <v>51</v>
      </c>
      <c r="F61" s="3">
        <v>44467</v>
      </c>
      <c r="G61" s="3">
        <v>44562</v>
      </c>
      <c r="H61" s="3">
        <v>46022</v>
      </c>
      <c r="I61" s="2">
        <v>36</v>
      </c>
      <c r="J61" s="4" t="s">
        <v>0</v>
      </c>
      <c r="K61" s="1" t="s">
        <v>59</v>
      </c>
      <c r="L61" s="1" t="s">
        <v>35</v>
      </c>
      <c r="M61" s="5">
        <v>7.55</v>
      </c>
      <c r="N61" s="1" t="s">
        <v>20</v>
      </c>
      <c r="O61" s="5">
        <v>15</v>
      </c>
    </row>
    <row r="62" spans="2:15" outlineLevel="1" x14ac:dyDescent="0.25">
      <c r="B62" s="2">
        <v>94460</v>
      </c>
      <c r="C62" s="1" t="s">
        <v>16</v>
      </c>
      <c r="D62" s="1" t="s">
        <v>58</v>
      </c>
      <c r="E62" s="1" t="s">
        <v>51</v>
      </c>
      <c r="F62" s="3">
        <v>44467</v>
      </c>
      <c r="G62" s="3">
        <v>44562</v>
      </c>
      <c r="H62" s="3">
        <v>46022</v>
      </c>
      <c r="I62" s="2">
        <v>36</v>
      </c>
      <c r="J62" s="4" t="s">
        <v>0</v>
      </c>
      <c r="K62" s="1" t="s">
        <v>59</v>
      </c>
      <c r="L62" s="1" t="s">
        <v>35</v>
      </c>
      <c r="M62" s="5">
        <v>7.55</v>
      </c>
      <c r="N62" s="1" t="s">
        <v>25</v>
      </c>
      <c r="O62" s="5">
        <v>20.21</v>
      </c>
    </row>
    <row r="63" spans="2:15" outlineLevel="1" x14ac:dyDescent="0.25">
      <c r="B63" s="2">
        <v>94460</v>
      </c>
      <c r="C63" s="1" t="s">
        <v>16</v>
      </c>
      <c r="D63" s="1" t="s">
        <v>58</v>
      </c>
      <c r="E63" s="1" t="s">
        <v>51</v>
      </c>
      <c r="F63" s="3">
        <v>44467</v>
      </c>
      <c r="G63" s="3">
        <v>44562</v>
      </c>
      <c r="H63" s="3">
        <v>46022</v>
      </c>
      <c r="I63" s="2">
        <v>36</v>
      </c>
      <c r="J63" s="4">
        <v>1133</v>
      </c>
      <c r="K63" s="1" t="s">
        <v>59</v>
      </c>
      <c r="L63" s="1" t="s">
        <v>35</v>
      </c>
      <c r="M63" s="5">
        <v>7.55</v>
      </c>
      <c r="N63" s="1" t="s">
        <v>37</v>
      </c>
      <c r="O63" s="5">
        <v>22</v>
      </c>
    </row>
    <row r="64" spans="2:15" outlineLevel="1" x14ac:dyDescent="0.25">
      <c r="B64" s="2">
        <v>94460</v>
      </c>
      <c r="C64" s="1" t="s">
        <v>16</v>
      </c>
      <c r="D64" s="1" t="s">
        <v>58</v>
      </c>
      <c r="E64" s="1" t="s">
        <v>51</v>
      </c>
      <c r="F64" s="3">
        <v>44467</v>
      </c>
      <c r="G64" s="3">
        <v>44562</v>
      </c>
      <c r="H64" s="3">
        <v>46022</v>
      </c>
      <c r="I64" s="2">
        <v>36</v>
      </c>
      <c r="J64" s="4" t="s">
        <v>0</v>
      </c>
      <c r="K64" s="1" t="s">
        <v>59</v>
      </c>
      <c r="L64" s="1" t="s">
        <v>35</v>
      </c>
      <c r="M64" s="5">
        <v>7.55</v>
      </c>
      <c r="N64" s="1" t="s">
        <v>26</v>
      </c>
      <c r="O64" s="5">
        <v>26.542400000000001</v>
      </c>
    </row>
    <row r="65" spans="1:15" outlineLevel="1" x14ac:dyDescent="0.25">
      <c r="B65" s="2">
        <v>94460</v>
      </c>
      <c r="C65" s="1" t="s">
        <v>16</v>
      </c>
      <c r="D65" s="1" t="s">
        <v>58</v>
      </c>
      <c r="E65" s="1" t="s">
        <v>51</v>
      </c>
      <c r="F65" s="3">
        <v>44467</v>
      </c>
      <c r="G65" s="3">
        <v>44562</v>
      </c>
      <c r="H65" s="3">
        <v>46022</v>
      </c>
      <c r="I65" s="2">
        <v>36</v>
      </c>
      <c r="J65" s="4" t="s">
        <v>0</v>
      </c>
      <c r="K65" s="1" t="s">
        <v>59</v>
      </c>
      <c r="L65" s="1" t="s">
        <v>35</v>
      </c>
      <c r="M65" s="5">
        <v>7.55</v>
      </c>
      <c r="N65" s="1" t="s">
        <v>47</v>
      </c>
      <c r="O65" s="5">
        <v>36</v>
      </c>
    </row>
    <row r="66" spans="1:15" outlineLevel="1" x14ac:dyDescent="0.25">
      <c r="B66" s="2">
        <v>94460</v>
      </c>
      <c r="C66" s="1" t="s">
        <v>16</v>
      </c>
      <c r="D66" s="1" t="s">
        <v>58</v>
      </c>
      <c r="E66" s="1" t="s">
        <v>51</v>
      </c>
      <c r="F66" s="3">
        <v>44467</v>
      </c>
      <c r="G66" s="3">
        <v>44562</v>
      </c>
      <c r="H66" s="3">
        <v>46022</v>
      </c>
      <c r="I66" s="2">
        <v>36</v>
      </c>
      <c r="J66" s="4" t="s">
        <v>0</v>
      </c>
      <c r="K66" s="1" t="s">
        <v>59</v>
      </c>
      <c r="L66" s="1" t="s">
        <v>35</v>
      </c>
      <c r="M66" s="5">
        <v>7.55</v>
      </c>
      <c r="N66" s="1" t="s">
        <v>48</v>
      </c>
      <c r="O66" s="5">
        <v>48</v>
      </c>
    </row>
    <row r="67" spans="1:15" outlineLevel="1" x14ac:dyDescent="0.25">
      <c r="B67" s="2">
        <v>94460</v>
      </c>
      <c r="C67" s="1" t="s">
        <v>16</v>
      </c>
      <c r="D67" s="1" t="s">
        <v>58</v>
      </c>
      <c r="E67" s="1" t="s">
        <v>51</v>
      </c>
      <c r="F67" s="3">
        <v>44467</v>
      </c>
      <c r="G67" s="3">
        <v>44562</v>
      </c>
      <c r="H67" s="3">
        <v>46022</v>
      </c>
      <c r="I67" s="2">
        <v>36</v>
      </c>
      <c r="J67" s="4" t="s">
        <v>0</v>
      </c>
      <c r="K67" s="1" t="s">
        <v>59</v>
      </c>
      <c r="L67" s="1" t="s">
        <v>35</v>
      </c>
      <c r="M67" s="5">
        <v>7.55</v>
      </c>
      <c r="N67" s="1" t="s">
        <v>38</v>
      </c>
      <c r="O67" s="5">
        <v>50</v>
      </c>
    </row>
    <row r="68" spans="1:15" outlineLevel="1" x14ac:dyDescent="0.25">
      <c r="B68" s="2">
        <v>94460</v>
      </c>
      <c r="C68" s="1" t="s">
        <v>16</v>
      </c>
      <c r="D68" s="1" t="s">
        <v>58</v>
      </c>
      <c r="E68" s="1" t="s">
        <v>51</v>
      </c>
      <c r="F68" s="3">
        <v>44467</v>
      </c>
      <c r="G68" s="3">
        <v>44562</v>
      </c>
      <c r="H68" s="3">
        <v>46022</v>
      </c>
      <c r="I68" s="2">
        <v>36</v>
      </c>
      <c r="J68" s="4" t="s">
        <v>0</v>
      </c>
      <c r="K68" s="1" t="s">
        <v>59</v>
      </c>
      <c r="L68" s="1" t="s">
        <v>35</v>
      </c>
      <c r="M68" s="5">
        <v>7.55</v>
      </c>
      <c r="N68" s="1" t="s">
        <v>39</v>
      </c>
      <c r="O68" s="5">
        <v>148.66999999999999</v>
      </c>
    </row>
    <row r="69" spans="1:15" outlineLevel="1" x14ac:dyDescent="0.25">
      <c r="B69" s="1"/>
      <c r="F69" s="1"/>
      <c r="G69" s="1"/>
      <c r="H69" s="1"/>
      <c r="I69" s="1"/>
      <c r="J69" s="4" t="str">
        <f>CONCATENATE("Totale: ", TEXT(SUBTOTAL(9, J11:J68), "###.###.###"), "")</f>
        <v>Totale: 11327..</v>
      </c>
      <c r="M69" s="1"/>
      <c r="O69" s="1"/>
    </row>
    <row r="70" spans="1:15" x14ac:dyDescent="0.25">
      <c r="A70" s="6" t="s">
        <v>60</v>
      </c>
      <c r="B70" s="1"/>
      <c r="F70" s="1"/>
      <c r="G70" s="1"/>
      <c r="H70" s="1"/>
      <c r="I70" s="1"/>
      <c r="J70" s="1"/>
      <c r="M70" s="1"/>
      <c r="O70" s="1"/>
    </row>
    <row r="71" spans="1:15" outlineLevel="1" x14ac:dyDescent="0.25">
      <c r="B71" s="2">
        <v>95411</v>
      </c>
      <c r="C71" s="1" t="s">
        <v>49</v>
      </c>
      <c r="D71" s="1" t="s">
        <v>61</v>
      </c>
      <c r="E71" s="1" t="s">
        <v>62</v>
      </c>
      <c r="F71" s="3">
        <v>44438</v>
      </c>
      <c r="G71" s="3">
        <v>44466</v>
      </c>
      <c r="H71" s="3">
        <v>44742</v>
      </c>
      <c r="I71" s="2">
        <v>10</v>
      </c>
      <c r="J71" s="4" t="s">
        <v>0</v>
      </c>
      <c r="K71" s="1" t="s">
        <v>63</v>
      </c>
      <c r="L71" s="1" t="s">
        <v>34</v>
      </c>
      <c r="M71" s="5">
        <v>41.44</v>
      </c>
      <c r="N71" s="1" t="s">
        <v>20</v>
      </c>
      <c r="O71" s="5">
        <v>52</v>
      </c>
    </row>
    <row r="72" spans="1:15" outlineLevel="1" x14ac:dyDescent="0.25">
      <c r="B72" s="2">
        <v>95411</v>
      </c>
      <c r="C72" s="1" t="s">
        <v>49</v>
      </c>
      <c r="D72" s="1" t="s">
        <v>61</v>
      </c>
      <c r="E72" s="1" t="s">
        <v>62</v>
      </c>
      <c r="F72" s="3">
        <v>44438</v>
      </c>
      <c r="G72" s="3">
        <v>44466</v>
      </c>
      <c r="H72" s="3">
        <v>44742</v>
      </c>
      <c r="I72" s="2">
        <v>10</v>
      </c>
      <c r="J72" s="4" t="s">
        <v>0</v>
      </c>
      <c r="K72" s="1" t="s">
        <v>63</v>
      </c>
      <c r="L72" s="1" t="s">
        <v>34</v>
      </c>
      <c r="M72" s="5">
        <v>41.44</v>
      </c>
      <c r="N72" s="1" t="s">
        <v>37</v>
      </c>
      <c r="O72" s="5">
        <v>52.5</v>
      </c>
    </row>
    <row r="73" spans="1:15" outlineLevel="1" x14ac:dyDescent="0.25">
      <c r="B73" s="2">
        <v>95411</v>
      </c>
      <c r="C73" s="1" t="s">
        <v>49</v>
      </c>
      <c r="D73" s="1" t="s">
        <v>61</v>
      </c>
      <c r="E73" s="1" t="s">
        <v>62</v>
      </c>
      <c r="F73" s="3">
        <v>44438</v>
      </c>
      <c r="G73" s="3">
        <v>44466</v>
      </c>
      <c r="H73" s="3">
        <v>44742</v>
      </c>
      <c r="I73" s="2">
        <v>10</v>
      </c>
      <c r="J73" s="4" t="s">
        <v>0</v>
      </c>
      <c r="K73" s="1" t="s">
        <v>63</v>
      </c>
      <c r="L73" s="1" t="s">
        <v>34</v>
      </c>
      <c r="M73" s="5">
        <v>41.44</v>
      </c>
      <c r="N73" s="1" t="s">
        <v>36</v>
      </c>
      <c r="O73" s="5">
        <v>67.8</v>
      </c>
    </row>
    <row r="74" spans="1:15" outlineLevel="1" x14ac:dyDescent="0.25">
      <c r="B74" s="2">
        <v>95411</v>
      </c>
      <c r="C74" s="1" t="s">
        <v>49</v>
      </c>
      <c r="D74" s="1" t="s">
        <v>61</v>
      </c>
      <c r="E74" s="1" t="s">
        <v>62</v>
      </c>
      <c r="F74" s="3">
        <v>44438</v>
      </c>
      <c r="G74" s="3">
        <v>44466</v>
      </c>
      <c r="H74" s="3">
        <v>44742</v>
      </c>
      <c r="I74" s="2">
        <v>10</v>
      </c>
      <c r="J74" s="4" t="s">
        <v>0</v>
      </c>
      <c r="K74" s="1" t="s">
        <v>63</v>
      </c>
      <c r="L74" s="1" t="s">
        <v>34</v>
      </c>
      <c r="M74" s="5">
        <v>41.44</v>
      </c>
      <c r="N74" s="1" t="s">
        <v>25</v>
      </c>
      <c r="O74" s="5">
        <v>70.94</v>
      </c>
    </row>
    <row r="75" spans="1:15" outlineLevel="1" x14ac:dyDescent="0.25">
      <c r="B75" s="2">
        <v>95411</v>
      </c>
      <c r="C75" s="1" t="s">
        <v>49</v>
      </c>
      <c r="D75" s="1" t="s">
        <v>61</v>
      </c>
      <c r="E75" s="1" t="s">
        <v>62</v>
      </c>
      <c r="F75" s="3">
        <v>44438</v>
      </c>
      <c r="G75" s="3">
        <v>44466</v>
      </c>
      <c r="H75" s="3">
        <v>44742</v>
      </c>
      <c r="I75" s="2">
        <v>10</v>
      </c>
      <c r="J75" s="4" t="s">
        <v>0</v>
      </c>
      <c r="K75" s="1" t="s">
        <v>63</v>
      </c>
      <c r="L75" s="1" t="s">
        <v>34</v>
      </c>
      <c r="M75" s="5">
        <v>41.44</v>
      </c>
      <c r="N75" s="1" t="s">
        <v>47</v>
      </c>
      <c r="O75" s="5">
        <v>88</v>
      </c>
    </row>
    <row r="76" spans="1:15" outlineLevel="1" x14ac:dyDescent="0.25">
      <c r="B76" s="2">
        <v>95411</v>
      </c>
      <c r="C76" s="1" t="s">
        <v>49</v>
      </c>
      <c r="D76" s="1" t="s">
        <v>61</v>
      </c>
      <c r="E76" s="1" t="s">
        <v>62</v>
      </c>
      <c r="F76" s="3">
        <v>44438</v>
      </c>
      <c r="G76" s="3">
        <v>44466</v>
      </c>
      <c r="H76" s="3">
        <v>44742</v>
      </c>
      <c r="I76" s="2">
        <v>10</v>
      </c>
      <c r="J76" s="4" t="s">
        <v>0</v>
      </c>
      <c r="K76" s="1" t="s">
        <v>63</v>
      </c>
      <c r="L76" s="1" t="s">
        <v>34</v>
      </c>
      <c r="M76" s="5">
        <v>41.44</v>
      </c>
      <c r="N76" s="1" t="s">
        <v>24</v>
      </c>
      <c r="O76" s="5">
        <v>97.55</v>
      </c>
    </row>
    <row r="77" spans="1:15" outlineLevel="1" x14ac:dyDescent="0.25">
      <c r="B77" s="2">
        <v>95411</v>
      </c>
      <c r="C77" s="1" t="s">
        <v>49</v>
      </c>
      <c r="D77" s="1" t="s">
        <v>61</v>
      </c>
      <c r="E77" s="1" t="s">
        <v>62</v>
      </c>
      <c r="F77" s="3">
        <v>44438</v>
      </c>
      <c r="G77" s="3">
        <v>44466</v>
      </c>
      <c r="H77" s="3">
        <v>44742</v>
      </c>
      <c r="I77" s="2">
        <v>10</v>
      </c>
      <c r="J77" s="4" t="s">
        <v>0</v>
      </c>
      <c r="K77" s="1" t="s">
        <v>63</v>
      </c>
      <c r="L77" s="1" t="s">
        <v>34</v>
      </c>
      <c r="M77" s="5">
        <v>41.44</v>
      </c>
      <c r="N77" s="1" t="s">
        <v>26</v>
      </c>
      <c r="O77" s="5">
        <v>120</v>
      </c>
    </row>
    <row r="78" spans="1:15" outlineLevel="1" x14ac:dyDescent="0.25">
      <c r="B78" s="2">
        <v>95411</v>
      </c>
      <c r="C78" s="1" t="s">
        <v>49</v>
      </c>
      <c r="D78" s="1" t="s">
        <v>61</v>
      </c>
      <c r="E78" s="1" t="s">
        <v>62</v>
      </c>
      <c r="F78" s="3">
        <v>44438</v>
      </c>
      <c r="G78" s="3">
        <v>44466</v>
      </c>
      <c r="H78" s="3">
        <v>44742</v>
      </c>
      <c r="I78" s="2">
        <v>10</v>
      </c>
      <c r="J78" s="4">
        <v>960</v>
      </c>
      <c r="K78" s="1" t="s">
        <v>63</v>
      </c>
      <c r="L78" s="1" t="s">
        <v>34</v>
      </c>
      <c r="M78" s="5">
        <v>41.44</v>
      </c>
      <c r="N78" s="1" t="s">
        <v>35</v>
      </c>
      <c r="O78" s="5">
        <v>230.63</v>
      </c>
    </row>
    <row r="79" spans="1:15" outlineLevel="1" x14ac:dyDescent="0.25">
      <c r="B79" s="2">
        <v>95411</v>
      </c>
      <c r="C79" s="1" t="s">
        <v>49</v>
      </c>
      <c r="D79" s="1" t="s">
        <v>61</v>
      </c>
      <c r="E79" s="1" t="s">
        <v>62</v>
      </c>
      <c r="F79" s="3">
        <v>44438</v>
      </c>
      <c r="G79" s="3">
        <v>44466</v>
      </c>
      <c r="H79" s="3">
        <v>44742</v>
      </c>
      <c r="I79" s="2">
        <v>10</v>
      </c>
      <c r="J79" s="4" t="s">
        <v>0</v>
      </c>
      <c r="K79" s="1" t="s">
        <v>63</v>
      </c>
      <c r="L79" s="1" t="s">
        <v>34</v>
      </c>
      <c r="M79" s="5">
        <v>41.44</v>
      </c>
      <c r="N79" s="1" t="s">
        <v>48</v>
      </c>
      <c r="O79" s="5">
        <v>262.5</v>
      </c>
    </row>
    <row r="80" spans="1:15" outlineLevel="1" x14ac:dyDescent="0.25">
      <c r="B80" s="2">
        <v>95411</v>
      </c>
      <c r="C80" s="1" t="s">
        <v>49</v>
      </c>
      <c r="D80" s="1" t="s">
        <v>61</v>
      </c>
      <c r="E80" s="1" t="s">
        <v>62</v>
      </c>
      <c r="F80" s="3">
        <v>44438</v>
      </c>
      <c r="G80" s="3">
        <v>44466</v>
      </c>
      <c r="H80" s="3">
        <v>44742</v>
      </c>
      <c r="I80" s="2">
        <v>10</v>
      </c>
      <c r="J80" s="4" t="s">
        <v>0</v>
      </c>
      <c r="K80" s="1" t="s">
        <v>63</v>
      </c>
      <c r="L80" s="1" t="s">
        <v>34</v>
      </c>
      <c r="M80" s="5">
        <v>41.44</v>
      </c>
      <c r="N80" s="1" t="s">
        <v>39</v>
      </c>
      <c r="O80" s="5">
        <v>743.34</v>
      </c>
    </row>
    <row r="81" spans="2:15" outlineLevel="1" x14ac:dyDescent="0.25">
      <c r="B81" s="2">
        <v>96027</v>
      </c>
      <c r="C81" s="1" t="s">
        <v>16</v>
      </c>
      <c r="D81" s="1" t="s">
        <v>31</v>
      </c>
      <c r="E81" s="1" t="s">
        <v>32</v>
      </c>
      <c r="F81" s="3">
        <v>44461</v>
      </c>
      <c r="G81" s="3">
        <v>44470</v>
      </c>
      <c r="H81" s="3">
        <v>45796</v>
      </c>
      <c r="I81" s="2">
        <v>44</v>
      </c>
      <c r="J81" s="4" t="s">
        <v>0</v>
      </c>
      <c r="K81" s="1" t="s">
        <v>33</v>
      </c>
      <c r="L81" s="1" t="s">
        <v>34</v>
      </c>
      <c r="M81" s="5">
        <v>23.031359999999999</v>
      </c>
      <c r="N81" s="1" t="s">
        <v>20</v>
      </c>
      <c r="O81" s="5">
        <v>24.781510000000001</v>
      </c>
    </row>
    <row r="82" spans="2:15" outlineLevel="1" x14ac:dyDescent="0.25">
      <c r="B82" s="2">
        <v>96027</v>
      </c>
      <c r="C82" s="1" t="s">
        <v>16</v>
      </c>
      <c r="D82" s="1" t="s">
        <v>31</v>
      </c>
      <c r="E82" s="1" t="s">
        <v>32</v>
      </c>
      <c r="F82" s="3">
        <v>44461</v>
      </c>
      <c r="G82" s="3">
        <v>44470</v>
      </c>
      <c r="H82" s="3">
        <v>45796</v>
      </c>
      <c r="I82" s="2">
        <v>44</v>
      </c>
      <c r="J82" s="4" t="s">
        <v>0</v>
      </c>
      <c r="K82" s="1" t="s">
        <v>33</v>
      </c>
      <c r="L82" s="1" t="s">
        <v>34</v>
      </c>
      <c r="M82" s="5">
        <v>23.031359999999999</v>
      </c>
      <c r="N82" s="1" t="s">
        <v>24</v>
      </c>
      <c r="O82" s="5">
        <v>26.415890000000001</v>
      </c>
    </row>
    <row r="83" spans="2:15" outlineLevel="1" x14ac:dyDescent="0.25">
      <c r="B83" s="2">
        <v>96027</v>
      </c>
      <c r="C83" s="1" t="s">
        <v>16</v>
      </c>
      <c r="D83" s="1" t="s">
        <v>31</v>
      </c>
      <c r="E83" s="1" t="s">
        <v>32</v>
      </c>
      <c r="F83" s="3">
        <v>44461</v>
      </c>
      <c r="G83" s="3">
        <v>44470</v>
      </c>
      <c r="H83" s="3">
        <v>45796</v>
      </c>
      <c r="I83" s="2">
        <v>44</v>
      </c>
      <c r="J83" s="4" t="s">
        <v>0</v>
      </c>
      <c r="K83" s="1" t="s">
        <v>33</v>
      </c>
      <c r="L83" s="1" t="s">
        <v>34</v>
      </c>
      <c r="M83" s="5">
        <v>23.031359999999999</v>
      </c>
      <c r="N83" s="1" t="s">
        <v>36</v>
      </c>
      <c r="O83" s="5">
        <v>29.80087</v>
      </c>
    </row>
    <row r="84" spans="2:15" outlineLevel="1" x14ac:dyDescent="0.25">
      <c r="B84" s="2">
        <v>96027</v>
      </c>
      <c r="C84" s="1" t="s">
        <v>16</v>
      </c>
      <c r="D84" s="1" t="s">
        <v>31</v>
      </c>
      <c r="E84" s="1" t="s">
        <v>32</v>
      </c>
      <c r="F84" s="3">
        <v>44461</v>
      </c>
      <c r="G84" s="3">
        <v>44470</v>
      </c>
      <c r="H84" s="3">
        <v>45796</v>
      </c>
      <c r="I84" s="2">
        <v>44</v>
      </c>
      <c r="J84" s="4">
        <v>4433</v>
      </c>
      <c r="K84" s="1" t="s">
        <v>33</v>
      </c>
      <c r="L84" s="1" t="s">
        <v>34</v>
      </c>
      <c r="M84" s="5">
        <v>23.031359999999999</v>
      </c>
      <c r="N84" s="1" t="s">
        <v>35</v>
      </c>
      <c r="O84" s="5">
        <v>37.694270000000003</v>
      </c>
    </row>
    <row r="85" spans="2:15" outlineLevel="1" x14ac:dyDescent="0.25">
      <c r="B85" s="2">
        <v>96027</v>
      </c>
      <c r="C85" s="1" t="s">
        <v>16</v>
      </c>
      <c r="D85" s="1" t="s">
        <v>31</v>
      </c>
      <c r="E85" s="1" t="s">
        <v>32</v>
      </c>
      <c r="F85" s="3">
        <v>44461</v>
      </c>
      <c r="G85" s="3">
        <v>44470</v>
      </c>
      <c r="H85" s="3">
        <v>45796</v>
      </c>
      <c r="I85" s="2">
        <v>44</v>
      </c>
      <c r="J85" s="4" t="s">
        <v>0</v>
      </c>
      <c r="K85" s="1" t="s">
        <v>33</v>
      </c>
      <c r="L85" s="1" t="s">
        <v>34</v>
      </c>
      <c r="M85" s="5">
        <v>23.031359999999999</v>
      </c>
      <c r="N85" s="1" t="s">
        <v>37</v>
      </c>
      <c r="O85" s="5">
        <v>42.43121</v>
      </c>
    </row>
    <row r="86" spans="2:15" outlineLevel="1" x14ac:dyDescent="0.25">
      <c r="B86" s="2">
        <v>96027</v>
      </c>
      <c r="C86" s="1" t="s">
        <v>16</v>
      </c>
      <c r="D86" s="1" t="s">
        <v>31</v>
      </c>
      <c r="E86" s="1" t="s">
        <v>32</v>
      </c>
      <c r="F86" s="3">
        <v>44461</v>
      </c>
      <c r="G86" s="3">
        <v>44470</v>
      </c>
      <c r="H86" s="3">
        <v>45796</v>
      </c>
      <c r="I86" s="2">
        <v>44</v>
      </c>
      <c r="J86" s="4" t="s">
        <v>0</v>
      </c>
      <c r="K86" s="1" t="s">
        <v>33</v>
      </c>
      <c r="L86" s="1" t="s">
        <v>34</v>
      </c>
      <c r="M86" s="5">
        <v>23.031359999999999</v>
      </c>
      <c r="N86" s="1" t="s">
        <v>26</v>
      </c>
      <c r="O86" s="5">
        <v>119.36875000000001</v>
      </c>
    </row>
    <row r="87" spans="2:15" outlineLevel="1" x14ac:dyDescent="0.25">
      <c r="B87" s="2">
        <v>96027</v>
      </c>
      <c r="C87" s="1" t="s">
        <v>16</v>
      </c>
      <c r="D87" s="1" t="s">
        <v>31</v>
      </c>
      <c r="E87" s="1" t="s">
        <v>32</v>
      </c>
      <c r="F87" s="3">
        <v>44461</v>
      </c>
      <c r="G87" s="3">
        <v>44470</v>
      </c>
      <c r="H87" s="3">
        <v>45796</v>
      </c>
      <c r="I87" s="2">
        <v>44</v>
      </c>
      <c r="J87" s="4" t="s">
        <v>0</v>
      </c>
      <c r="K87" s="1" t="s">
        <v>33</v>
      </c>
      <c r="L87" s="1" t="s">
        <v>34</v>
      </c>
      <c r="M87" s="5">
        <v>23.031359999999999</v>
      </c>
      <c r="N87" s="1" t="s">
        <v>38</v>
      </c>
      <c r="O87" s="5">
        <v>190.0324</v>
      </c>
    </row>
    <row r="88" spans="2:15" outlineLevel="1" x14ac:dyDescent="0.25">
      <c r="B88" s="2">
        <v>96027</v>
      </c>
      <c r="C88" s="1" t="s">
        <v>16</v>
      </c>
      <c r="D88" s="1" t="s">
        <v>31</v>
      </c>
      <c r="E88" s="1" t="s">
        <v>32</v>
      </c>
      <c r="F88" s="3">
        <v>44461</v>
      </c>
      <c r="G88" s="3">
        <v>44470</v>
      </c>
      <c r="H88" s="3">
        <v>45796</v>
      </c>
      <c r="I88" s="2">
        <v>44</v>
      </c>
      <c r="J88" s="4" t="s">
        <v>0</v>
      </c>
      <c r="K88" s="1" t="s">
        <v>33</v>
      </c>
      <c r="L88" s="1" t="s">
        <v>34</v>
      </c>
      <c r="M88" s="5">
        <v>23.031359999999999</v>
      </c>
      <c r="N88" s="1" t="s">
        <v>39</v>
      </c>
      <c r="O88" s="5">
        <v>743.21229000000005</v>
      </c>
    </row>
    <row r="89" spans="2:15" outlineLevel="1" x14ac:dyDescent="0.25">
      <c r="B89" s="2">
        <v>96297</v>
      </c>
      <c r="C89" s="1" t="s">
        <v>27</v>
      </c>
      <c r="D89" s="1" t="s">
        <v>40</v>
      </c>
      <c r="E89" s="1" t="s">
        <v>41</v>
      </c>
      <c r="F89" s="3">
        <v>44480</v>
      </c>
      <c r="G89" s="3">
        <v>44480</v>
      </c>
      <c r="H89" s="3">
        <v>44834</v>
      </c>
      <c r="I89" s="2">
        <v>6</v>
      </c>
      <c r="J89" s="4" t="s">
        <v>0</v>
      </c>
      <c r="K89" s="1" t="s">
        <v>42</v>
      </c>
      <c r="L89" s="1" t="s">
        <v>34</v>
      </c>
      <c r="M89" s="5">
        <v>21.9</v>
      </c>
      <c r="N89" s="1" t="s">
        <v>37</v>
      </c>
      <c r="O89" s="5">
        <v>24.75</v>
      </c>
    </row>
    <row r="90" spans="2:15" outlineLevel="1" x14ac:dyDescent="0.25">
      <c r="B90" s="2">
        <v>96297</v>
      </c>
      <c r="C90" s="1" t="s">
        <v>27</v>
      </c>
      <c r="D90" s="1" t="s">
        <v>40</v>
      </c>
      <c r="E90" s="1" t="s">
        <v>41</v>
      </c>
      <c r="F90" s="3">
        <v>44480</v>
      </c>
      <c r="G90" s="3">
        <v>44480</v>
      </c>
      <c r="H90" s="3">
        <v>44834</v>
      </c>
      <c r="I90" s="2">
        <v>6</v>
      </c>
      <c r="J90" s="4" t="s">
        <v>0</v>
      </c>
      <c r="K90" s="1" t="s">
        <v>42</v>
      </c>
      <c r="L90" s="1" t="s">
        <v>34</v>
      </c>
      <c r="M90" s="5">
        <v>21.9</v>
      </c>
      <c r="N90" s="1" t="s">
        <v>20</v>
      </c>
      <c r="O90" s="5">
        <v>25.5</v>
      </c>
    </row>
    <row r="91" spans="2:15" outlineLevel="1" x14ac:dyDescent="0.25">
      <c r="B91" s="2">
        <v>96297</v>
      </c>
      <c r="C91" s="1" t="s">
        <v>27</v>
      </c>
      <c r="D91" s="1" t="s">
        <v>40</v>
      </c>
      <c r="E91" s="1" t="s">
        <v>41</v>
      </c>
      <c r="F91" s="3">
        <v>44480</v>
      </c>
      <c r="G91" s="3">
        <v>44480</v>
      </c>
      <c r="H91" s="3">
        <v>44834</v>
      </c>
      <c r="I91" s="2">
        <v>6</v>
      </c>
      <c r="J91" s="4" t="s">
        <v>0</v>
      </c>
      <c r="K91" s="1" t="s">
        <v>42</v>
      </c>
      <c r="L91" s="1" t="s">
        <v>34</v>
      </c>
      <c r="M91" s="5">
        <v>21.9</v>
      </c>
      <c r="N91" s="1" t="s">
        <v>24</v>
      </c>
      <c r="O91" s="5">
        <v>26.45</v>
      </c>
    </row>
    <row r="92" spans="2:15" outlineLevel="1" x14ac:dyDescent="0.25">
      <c r="B92" s="2">
        <v>96297</v>
      </c>
      <c r="C92" s="1" t="s">
        <v>27</v>
      </c>
      <c r="D92" s="1" t="s">
        <v>40</v>
      </c>
      <c r="E92" s="1" t="s">
        <v>41</v>
      </c>
      <c r="F92" s="3">
        <v>44480</v>
      </c>
      <c r="G92" s="3">
        <v>44480</v>
      </c>
      <c r="H92" s="3">
        <v>44834</v>
      </c>
      <c r="I92" s="2">
        <v>6</v>
      </c>
      <c r="J92" s="4" t="s">
        <v>0</v>
      </c>
      <c r="K92" s="1" t="s">
        <v>42</v>
      </c>
      <c r="L92" s="1" t="s">
        <v>34</v>
      </c>
      <c r="M92" s="5">
        <v>21.9</v>
      </c>
      <c r="N92" s="1" t="s">
        <v>36</v>
      </c>
      <c r="O92" s="5">
        <v>27.9</v>
      </c>
    </row>
    <row r="93" spans="2:15" outlineLevel="1" x14ac:dyDescent="0.25">
      <c r="B93" s="2">
        <v>96297</v>
      </c>
      <c r="C93" s="1" t="s">
        <v>27</v>
      </c>
      <c r="D93" s="1" t="s">
        <v>40</v>
      </c>
      <c r="E93" s="1" t="s">
        <v>41</v>
      </c>
      <c r="F93" s="3">
        <v>44480</v>
      </c>
      <c r="G93" s="3">
        <v>44480</v>
      </c>
      <c r="H93" s="3">
        <v>44834</v>
      </c>
      <c r="I93" s="2">
        <v>6</v>
      </c>
      <c r="J93" s="4" t="s">
        <v>0</v>
      </c>
      <c r="K93" s="1" t="s">
        <v>42</v>
      </c>
      <c r="L93" s="1" t="s">
        <v>34</v>
      </c>
      <c r="M93" s="5">
        <v>21.9</v>
      </c>
      <c r="N93" s="1" t="s">
        <v>25</v>
      </c>
      <c r="O93" s="5">
        <v>39.99</v>
      </c>
    </row>
    <row r="94" spans="2:15" outlineLevel="1" x14ac:dyDescent="0.25">
      <c r="B94" s="2">
        <v>96297</v>
      </c>
      <c r="C94" s="1" t="s">
        <v>27</v>
      </c>
      <c r="D94" s="1" t="s">
        <v>40</v>
      </c>
      <c r="E94" s="1" t="s">
        <v>41</v>
      </c>
      <c r="F94" s="3">
        <v>44480</v>
      </c>
      <c r="G94" s="3">
        <v>44480</v>
      </c>
      <c r="H94" s="3">
        <v>44834</v>
      </c>
      <c r="I94" s="2">
        <v>6</v>
      </c>
      <c r="J94" s="4">
        <v>7440</v>
      </c>
      <c r="K94" s="1" t="s">
        <v>42</v>
      </c>
      <c r="L94" s="1" t="s">
        <v>34</v>
      </c>
      <c r="M94" s="5">
        <v>21.9</v>
      </c>
      <c r="N94" s="1" t="s">
        <v>35</v>
      </c>
      <c r="O94" s="5">
        <v>40</v>
      </c>
    </row>
    <row r="95" spans="2:15" outlineLevel="1" x14ac:dyDescent="0.25">
      <c r="B95" s="2">
        <v>96297</v>
      </c>
      <c r="C95" s="1" t="s">
        <v>27</v>
      </c>
      <c r="D95" s="1" t="s">
        <v>40</v>
      </c>
      <c r="E95" s="1" t="s">
        <v>41</v>
      </c>
      <c r="F95" s="3">
        <v>44480</v>
      </c>
      <c r="G95" s="3">
        <v>44480</v>
      </c>
      <c r="H95" s="3">
        <v>44834</v>
      </c>
      <c r="I95" s="2">
        <v>6</v>
      </c>
      <c r="J95" s="4" t="s">
        <v>0</v>
      </c>
      <c r="K95" s="1" t="s">
        <v>42</v>
      </c>
      <c r="L95" s="1" t="s">
        <v>34</v>
      </c>
      <c r="M95" s="5">
        <v>21.9</v>
      </c>
      <c r="N95" s="1" t="s">
        <v>26</v>
      </c>
      <c r="O95" s="5">
        <v>119.36875000000001</v>
      </c>
    </row>
    <row r="96" spans="2:15" outlineLevel="1" x14ac:dyDescent="0.25">
      <c r="B96" s="2">
        <v>96297</v>
      </c>
      <c r="C96" s="1" t="s">
        <v>27</v>
      </c>
      <c r="D96" s="1" t="s">
        <v>40</v>
      </c>
      <c r="E96" s="1" t="s">
        <v>41</v>
      </c>
      <c r="F96" s="3">
        <v>44480</v>
      </c>
      <c r="G96" s="3">
        <v>44480</v>
      </c>
      <c r="H96" s="3">
        <v>44834</v>
      </c>
      <c r="I96" s="2">
        <v>6</v>
      </c>
      <c r="J96" s="4" t="s">
        <v>0</v>
      </c>
      <c r="K96" s="1" t="s">
        <v>42</v>
      </c>
      <c r="L96" s="1" t="s">
        <v>34</v>
      </c>
      <c r="M96" s="5">
        <v>21.9</v>
      </c>
      <c r="N96" s="1" t="s">
        <v>39</v>
      </c>
      <c r="O96" s="5">
        <v>743.34</v>
      </c>
    </row>
    <row r="97" spans="2:15" outlineLevel="1" x14ac:dyDescent="0.25">
      <c r="B97" s="2">
        <v>95908</v>
      </c>
      <c r="C97" s="1" t="s">
        <v>49</v>
      </c>
      <c r="D97" s="1" t="s">
        <v>50</v>
      </c>
      <c r="E97" s="1" t="s">
        <v>51</v>
      </c>
      <c r="F97" s="3">
        <v>44468</v>
      </c>
      <c r="G97" s="3">
        <v>44508</v>
      </c>
      <c r="H97" s="3">
        <v>45053</v>
      </c>
      <c r="I97" s="2">
        <v>12</v>
      </c>
      <c r="J97" s="4">
        <v>25</v>
      </c>
      <c r="K97" s="1" t="s">
        <v>52</v>
      </c>
      <c r="L97" s="1" t="s">
        <v>35</v>
      </c>
      <c r="M97" s="5">
        <v>38.83</v>
      </c>
      <c r="N97" s="1" t="s">
        <v>20</v>
      </c>
      <c r="O97" s="5" t="s">
        <v>0</v>
      </c>
    </row>
    <row r="98" spans="2:15" outlineLevel="1" x14ac:dyDescent="0.25">
      <c r="B98" s="2">
        <v>95908</v>
      </c>
      <c r="C98" s="1" t="s">
        <v>49</v>
      </c>
      <c r="D98" s="1" t="s">
        <v>50</v>
      </c>
      <c r="E98" s="1" t="s">
        <v>51</v>
      </c>
      <c r="F98" s="3">
        <v>44468</v>
      </c>
      <c r="G98" s="3">
        <v>44508</v>
      </c>
      <c r="H98" s="3">
        <v>45053</v>
      </c>
      <c r="I98" s="2">
        <v>12</v>
      </c>
      <c r="J98" s="4" t="s">
        <v>0</v>
      </c>
      <c r="K98" s="1" t="s">
        <v>52</v>
      </c>
      <c r="L98" s="1" t="s">
        <v>35</v>
      </c>
      <c r="M98" s="5">
        <v>38.83</v>
      </c>
      <c r="N98" s="1" t="s">
        <v>34</v>
      </c>
      <c r="O98" s="5" t="s">
        <v>0</v>
      </c>
    </row>
    <row r="99" spans="2:15" outlineLevel="1" x14ac:dyDescent="0.25">
      <c r="B99" s="2">
        <v>95908</v>
      </c>
      <c r="C99" s="1" t="s">
        <v>49</v>
      </c>
      <c r="D99" s="1" t="s">
        <v>50</v>
      </c>
      <c r="E99" s="1" t="s">
        <v>51</v>
      </c>
      <c r="F99" s="3">
        <v>44468</v>
      </c>
      <c r="G99" s="3">
        <v>44508</v>
      </c>
      <c r="H99" s="3">
        <v>45053</v>
      </c>
      <c r="I99" s="2">
        <v>12</v>
      </c>
      <c r="J99" s="4" t="s">
        <v>0</v>
      </c>
      <c r="K99" s="1" t="s">
        <v>52</v>
      </c>
      <c r="L99" s="1" t="s">
        <v>35</v>
      </c>
      <c r="M99" s="5">
        <v>38.83</v>
      </c>
      <c r="N99" s="1" t="s">
        <v>25</v>
      </c>
      <c r="O99" s="5" t="s">
        <v>0</v>
      </c>
    </row>
    <row r="100" spans="2:15" outlineLevel="1" x14ac:dyDescent="0.25">
      <c r="B100" s="2">
        <v>95908</v>
      </c>
      <c r="C100" s="1" t="s">
        <v>49</v>
      </c>
      <c r="D100" s="1" t="s">
        <v>50</v>
      </c>
      <c r="E100" s="1" t="s">
        <v>51</v>
      </c>
      <c r="F100" s="3">
        <v>44468</v>
      </c>
      <c r="G100" s="3">
        <v>44508</v>
      </c>
      <c r="H100" s="3">
        <v>45053</v>
      </c>
      <c r="I100" s="2">
        <v>12</v>
      </c>
      <c r="J100" s="4" t="s">
        <v>0</v>
      </c>
      <c r="K100" s="1" t="s">
        <v>52</v>
      </c>
      <c r="L100" s="1" t="s">
        <v>35</v>
      </c>
      <c r="M100" s="5">
        <v>38.83</v>
      </c>
      <c r="N100" s="1" t="s">
        <v>48</v>
      </c>
      <c r="O100" s="5" t="s">
        <v>0</v>
      </c>
    </row>
    <row r="101" spans="2:15" outlineLevel="1" x14ac:dyDescent="0.25">
      <c r="B101" s="2">
        <v>95908</v>
      </c>
      <c r="C101" s="1" t="s">
        <v>49</v>
      </c>
      <c r="D101" s="1" t="s">
        <v>50</v>
      </c>
      <c r="E101" s="1" t="s">
        <v>51</v>
      </c>
      <c r="F101" s="3">
        <v>44468</v>
      </c>
      <c r="G101" s="3">
        <v>44508</v>
      </c>
      <c r="H101" s="3">
        <v>45053</v>
      </c>
      <c r="I101" s="2">
        <v>12</v>
      </c>
      <c r="J101" s="4" t="s">
        <v>0</v>
      </c>
      <c r="K101" s="1" t="s">
        <v>52</v>
      </c>
      <c r="L101" s="1" t="s">
        <v>35</v>
      </c>
      <c r="M101" s="5">
        <v>38.83</v>
      </c>
      <c r="N101" s="1" t="s">
        <v>47</v>
      </c>
      <c r="O101" s="5" t="s">
        <v>0</v>
      </c>
    </row>
    <row r="102" spans="2:15" outlineLevel="1" x14ac:dyDescent="0.25">
      <c r="B102" s="2">
        <v>95908</v>
      </c>
      <c r="C102" s="1" t="s">
        <v>49</v>
      </c>
      <c r="D102" s="1" t="s">
        <v>50</v>
      </c>
      <c r="E102" s="1" t="s">
        <v>51</v>
      </c>
      <c r="F102" s="3">
        <v>44468</v>
      </c>
      <c r="G102" s="3">
        <v>44508</v>
      </c>
      <c r="H102" s="3">
        <v>45053</v>
      </c>
      <c r="I102" s="2">
        <v>12</v>
      </c>
      <c r="J102" s="4" t="s">
        <v>0</v>
      </c>
      <c r="K102" s="1" t="s">
        <v>52</v>
      </c>
      <c r="L102" s="1" t="s">
        <v>35</v>
      </c>
      <c r="M102" s="5">
        <v>38.83</v>
      </c>
      <c r="N102" s="1" t="s">
        <v>24</v>
      </c>
      <c r="O102" s="5" t="s">
        <v>0</v>
      </c>
    </row>
    <row r="103" spans="2:15" outlineLevel="1" x14ac:dyDescent="0.25">
      <c r="B103" s="2">
        <v>95708</v>
      </c>
      <c r="C103" s="1" t="s">
        <v>16</v>
      </c>
      <c r="D103" s="1" t="s">
        <v>53</v>
      </c>
      <c r="E103" s="1" t="s">
        <v>54</v>
      </c>
      <c r="F103" s="3">
        <v>44470</v>
      </c>
      <c r="G103" s="3">
        <v>44539</v>
      </c>
      <c r="H103" s="3">
        <v>45999</v>
      </c>
      <c r="I103" s="2">
        <v>24</v>
      </c>
      <c r="J103" s="4" t="s">
        <v>0</v>
      </c>
      <c r="K103" s="1" t="s">
        <v>64</v>
      </c>
      <c r="L103" s="1" t="s">
        <v>34</v>
      </c>
      <c r="M103" s="5">
        <v>23</v>
      </c>
      <c r="N103" s="1" t="s">
        <v>20</v>
      </c>
      <c r="O103" s="5">
        <v>22.5</v>
      </c>
    </row>
    <row r="104" spans="2:15" outlineLevel="1" x14ac:dyDescent="0.25">
      <c r="B104" s="2">
        <v>95708</v>
      </c>
      <c r="C104" s="1" t="s">
        <v>16</v>
      </c>
      <c r="D104" s="1" t="s">
        <v>53</v>
      </c>
      <c r="E104" s="1" t="s">
        <v>54</v>
      </c>
      <c r="F104" s="3">
        <v>44470</v>
      </c>
      <c r="G104" s="3">
        <v>44539</v>
      </c>
      <c r="H104" s="3">
        <v>45999</v>
      </c>
      <c r="I104" s="2">
        <v>24</v>
      </c>
      <c r="J104" s="4" t="s">
        <v>0</v>
      </c>
      <c r="K104" s="1" t="s">
        <v>64</v>
      </c>
      <c r="L104" s="1" t="s">
        <v>34</v>
      </c>
      <c r="M104" s="5">
        <v>23</v>
      </c>
      <c r="N104" s="1" t="s">
        <v>24</v>
      </c>
      <c r="O104" s="5">
        <v>26.415890000000001</v>
      </c>
    </row>
    <row r="105" spans="2:15" outlineLevel="1" x14ac:dyDescent="0.25">
      <c r="B105" s="2">
        <v>95708</v>
      </c>
      <c r="C105" s="1" t="s">
        <v>16</v>
      </c>
      <c r="D105" s="1" t="s">
        <v>53</v>
      </c>
      <c r="E105" s="1" t="s">
        <v>54</v>
      </c>
      <c r="F105" s="3">
        <v>44470</v>
      </c>
      <c r="G105" s="3">
        <v>44539</v>
      </c>
      <c r="H105" s="3">
        <v>45999</v>
      </c>
      <c r="I105" s="2">
        <v>24</v>
      </c>
      <c r="J105" s="4" t="s">
        <v>0</v>
      </c>
      <c r="K105" s="1" t="s">
        <v>64</v>
      </c>
      <c r="L105" s="1" t="s">
        <v>34</v>
      </c>
      <c r="M105" s="5">
        <v>23</v>
      </c>
      <c r="N105" s="1" t="s">
        <v>36</v>
      </c>
      <c r="O105" s="5">
        <v>29.5</v>
      </c>
    </row>
    <row r="106" spans="2:15" outlineLevel="1" x14ac:dyDescent="0.25">
      <c r="B106" s="2">
        <v>95708</v>
      </c>
      <c r="C106" s="1" t="s">
        <v>16</v>
      </c>
      <c r="D106" s="1" t="s">
        <v>53</v>
      </c>
      <c r="E106" s="1" t="s">
        <v>54</v>
      </c>
      <c r="F106" s="3">
        <v>44470</v>
      </c>
      <c r="G106" s="3">
        <v>44539</v>
      </c>
      <c r="H106" s="3">
        <v>45999</v>
      </c>
      <c r="I106" s="2">
        <v>24</v>
      </c>
      <c r="J106" s="4">
        <v>3990</v>
      </c>
      <c r="K106" s="1" t="s">
        <v>64</v>
      </c>
      <c r="L106" s="1" t="s">
        <v>34</v>
      </c>
      <c r="M106" s="5">
        <v>23</v>
      </c>
      <c r="N106" s="1" t="s">
        <v>35</v>
      </c>
      <c r="O106" s="5">
        <v>35.35</v>
      </c>
    </row>
    <row r="107" spans="2:15" outlineLevel="1" x14ac:dyDescent="0.25">
      <c r="B107" s="2">
        <v>95708</v>
      </c>
      <c r="C107" s="1" t="s">
        <v>16</v>
      </c>
      <c r="D107" s="1" t="s">
        <v>53</v>
      </c>
      <c r="E107" s="1" t="s">
        <v>54</v>
      </c>
      <c r="F107" s="3">
        <v>44470</v>
      </c>
      <c r="G107" s="3">
        <v>44539</v>
      </c>
      <c r="H107" s="3">
        <v>45999</v>
      </c>
      <c r="I107" s="2">
        <v>24</v>
      </c>
      <c r="J107" s="4" t="s">
        <v>0</v>
      </c>
      <c r="K107" s="1" t="s">
        <v>64</v>
      </c>
      <c r="L107" s="1" t="s">
        <v>34</v>
      </c>
      <c r="M107" s="5">
        <v>23</v>
      </c>
      <c r="N107" s="1" t="s">
        <v>25</v>
      </c>
      <c r="O107" s="5">
        <v>39.99</v>
      </c>
    </row>
    <row r="108" spans="2:15" outlineLevel="1" x14ac:dyDescent="0.25">
      <c r="B108" s="2">
        <v>95708</v>
      </c>
      <c r="C108" s="1" t="s">
        <v>16</v>
      </c>
      <c r="D108" s="1" t="s">
        <v>53</v>
      </c>
      <c r="E108" s="1" t="s">
        <v>54</v>
      </c>
      <c r="F108" s="3">
        <v>44470</v>
      </c>
      <c r="G108" s="3">
        <v>44539</v>
      </c>
      <c r="H108" s="3">
        <v>45999</v>
      </c>
      <c r="I108" s="2">
        <v>24</v>
      </c>
      <c r="J108" s="4" t="s">
        <v>0</v>
      </c>
      <c r="K108" s="1" t="s">
        <v>64</v>
      </c>
      <c r="L108" s="1" t="s">
        <v>34</v>
      </c>
      <c r="M108" s="5">
        <v>23</v>
      </c>
      <c r="N108" s="1" t="s">
        <v>37</v>
      </c>
      <c r="O108" s="5">
        <v>42.5</v>
      </c>
    </row>
    <row r="109" spans="2:15" outlineLevel="1" x14ac:dyDescent="0.25">
      <c r="B109" s="2">
        <v>95708</v>
      </c>
      <c r="C109" s="1" t="s">
        <v>16</v>
      </c>
      <c r="D109" s="1" t="s">
        <v>53</v>
      </c>
      <c r="E109" s="1" t="s">
        <v>54</v>
      </c>
      <c r="F109" s="3">
        <v>44470</v>
      </c>
      <c r="G109" s="3">
        <v>44539</v>
      </c>
      <c r="H109" s="3">
        <v>45999</v>
      </c>
      <c r="I109" s="2">
        <v>24</v>
      </c>
      <c r="J109" s="4" t="s">
        <v>0</v>
      </c>
      <c r="K109" s="1" t="s">
        <v>64</v>
      </c>
      <c r="L109" s="1" t="s">
        <v>34</v>
      </c>
      <c r="M109" s="5">
        <v>23</v>
      </c>
      <c r="N109" s="1" t="s">
        <v>26</v>
      </c>
      <c r="O109" s="5">
        <v>119.33</v>
      </c>
    </row>
    <row r="110" spans="2:15" outlineLevel="1" x14ac:dyDescent="0.25">
      <c r="B110" s="2">
        <v>95708</v>
      </c>
      <c r="C110" s="1" t="s">
        <v>16</v>
      </c>
      <c r="D110" s="1" t="s">
        <v>53</v>
      </c>
      <c r="E110" s="1" t="s">
        <v>54</v>
      </c>
      <c r="F110" s="3">
        <v>44470</v>
      </c>
      <c r="G110" s="3">
        <v>44539</v>
      </c>
      <c r="H110" s="3">
        <v>45999</v>
      </c>
      <c r="I110" s="2">
        <v>24</v>
      </c>
      <c r="J110" s="4" t="s">
        <v>0</v>
      </c>
      <c r="K110" s="1" t="s">
        <v>64</v>
      </c>
      <c r="L110" s="1" t="s">
        <v>34</v>
      </c>
      <c r="M110" s="5">
        <v>23</v>
      </c>
      <c r="N110" s="1" t="s">
        <v>47</v>
      </c>
      <c r="O110" s="5">
        <v>124.98</v>
      </c>
    </row>
    <row r="111" spans="2:15" outlineLevel="1" x14ac:dyDescent="0.25">
      <c r="B111" s="2">
        <v>95708</v>
      </c>
      <c r="C111" s="1" t="s">
        <v>16</v>
      </c>
      <c r="D111" s="1" t="s">
        <v>53</v>
      </c>
      <c r="E111" s="1" t="s">
        <v>54</v>
      </c>
      <c r="F111" s="3">
        <v>44470</v>
      </c>
      <c r="G111" s="3">
        <v>44539</v>
      </c>
      <c r="H111" s="3">
        <v>45999</v>
      </c>
      <c r="I111" s="2">
        <v>24</v>
      </c>
      <c r="J111" s="4" t="s">
        <v>0</v>
      </c>
      <c r="K111" s="1" t="s">
        <v>64</v>
      </c>
      <c r="L111" s="1" t="s">
        <v>34</v>
      </c>
      <c r="M111" s="5">
        <v>23</v>
      </c>
      <c r="N111" s="1" t="s">
        <v>39</v>
      </c>
      <c r="O111" s="5">
        <v>743.34</v>
      </c>
    </row>
    <row r="112" spans="2:15" outlineLevel="1" x14ac:dyDescent="0.25">
      <c r="B112" s="2">
        <v>97676</v>
      </c>
      <c r="C112" s="1" t="s">
        <v>49</v>
      </c>
      <c r="D112" s="1" t="s">
        <v>56</v>
      </c>
      <c r="E112" s="1" t="s">
        <v>54</v>
      </c>
      <c r="F112" s="3">
        <v>44537</v>
      </c>
      <c r="G112" s="3">
        <v>44553</v>
      </c>
      <c r="H112" s="3">
        <v>45099</v>
      </c>
      <c r="I112" s="2">
        <v>12</v>
      </c>
      <c r="J112" s="4">
        <v>550</v>
      </c>
      <c r="K112" s="1" t="s">
        <v>57</v>
      </c>
      <c r="L112" s="1" t="s">
        <v>48</v>
      </c>
      <c r="M112" s="5">
        <v>25</v>
      </c>
      <c r="N112" s="1" t="s">
        <v>35</v>
      </c>
      <c r="O112" s="5" t="s">
        <v>0</v>
      </c>
    </row>
    <row r="113" spans="1:15" outlineLevel="1" x14ac:dyDescent="0.25">
      <c r="B113" s="2">
        <v>97676</v>
      </c>
      <c r="C113" s="1" t="s">
        <v>49</v>
      </c>
      <c r="D113" s="1" t="s">
        <v>56</v>
      </c>
      <c r="E113" s="1" t="s">
        <v>54</v>
      </c>
      <c r="F113" s="3">
        <v>44537</v>
      </c>
      <c r="G113" s="3">
        <v>44553</v>
      </c>
      <c r="H113" s="3">
        <v>45099</v>
      </c>
      <c r="I113" s="2">
        <v>12</v>
      </c>
      <c r="J113" s="4" t="s">
        <v>0</v>
      </c>
      <c r="K113" s="1" t="s">
        <v>57</v>
      </c>
      <c r="L113" s="1" t="s">
        <v>48</v>
      </c>
      <c r="M113" s="5">
        <v>25</v>
      </c>
      <c r="N113" s="1" t="s">
        <v>25</v>
      </c>
      <c r="O113" s="5" t="s">
        <v>0</v>
      </c>
    </row>
    <row r="114" spans="1:15" outlineLevel="1" x14ac:dyDescent="0.25">
      <c r="B114" s="2">
        <v>97676</v>
      </c>
      <c r="C114" s="1" t="s">
        <v>49</v>
      </c>
      <c r="D114" s="1" t="s">
        <v>56</v>
      </c>
      <c r="E114" s="1" t="s">
        <v>54</v>
      </c>
      <c r="F114" s="3">
        <v>44537</v>
      </c>
      <c r="G114" s="3">
        <v>44553</v>
      </c>
      <c r="H114" s="3">
        <v>45099</v>
      </c>
      <c r="I114" s="2">
        <v>12</v>
      </c>
      <c r="J114" s="4" t="s">
        <v>0</v>
      </c>
      <c r="K114" s="1" t="s">
        <v>57</v>
      </c>
      <c r="L114" s="1" t="s">
        <v>48</v>
      </c>
      <c r="M114" s="5">
        <v>25</v>
      </c>
      <c r="N114" s="1" t="s">
        <v>26</v>
      </c>
      <c r="O114" s="5" t="s">
        <v>0</v>
      </c>
    </row>
    <row r="115" spans="1:15" outlineLevel="1" x14ac:dyDescent="0.25">
      <c r="B115" s="2">
        <v>97676</v>
      </c>
      <c r="C115" s="1" t="s">
        <v>49</v>
      </c>
      <c r="D115" s="1" t="s">
        <v>56</v>
      </c>
      <c r="E115" s="1" t="s">
        <v>54</v>
      </c>
      <c r="F115" s="3">
        <v>44537</v>
      </c>
      <c r="G115" s="3">
        <v>44553</v>
      </c>
      <c r="H115" s="3">
        <v>45099</v>
      </c>
      <c r="I115" s="2">
        <v>12</v>
      </c>
      <c r="J115" s="4" t="s">
        <v>0</v>
      </c>
      <c r="K115" s="1" t="s">
        <v>57</v>
      </c>
      <c r="L115" s="1" t="s">
        <v>48</v>
      </c>
      <c r="M115" s="5">
        <v>25</v>
      </c>
      <c r="N115" s="1" t="s">
        <v>47</v>
      </c>
      <c r="O115" s="5" t="s">
        <v>0</v>
      </c>
    </row>
    <row r="116" spans="1:15" outlineLevel="1" x14ac:dyDescent="0.25">
      <c r="B116" s="2">
        <v>97676</v>
      </c>
      <c r="C116" s="1" t="s">
        <v>49</v>
      </c>
      <c r="D116" s="1" t="s">
        <v>56</v>
      </c>
      <c r="E116" s="1" t="s">
        <v>54</v>
      </c>
      <c r="F116" s="3">
        <v>44537</v>
      </c>
      <c r="G116" s="3">
        <v>44553</v>
      </c>
      <c r="H116" s="3">
        <v>45099</v>
      </c>
      <c r="I116" s="2">
        <v>12</v>
      </c>
      <c r="J116" s="4" t="s">
        <v>0</v>
      </c>
      <c r="K116" s="1" t="s">
        <v>57</v>
      </c>
      <c r="L116" s="1" t="s">
        <v>48</v>
      </c>
      <c r="M116" s="5">
        <v>25</v>
      </c>
      <c r="N116" s="1" t="s">
        <v>38</v>
      </c>
      <c r="O116" s="5" t="s">
        <v>0</v>
      </c>
    </row>
    <row r="117" spans="1:15" outlineLevel="1" x14ac:dyDescent="0.25">
      <c r="B117" s="2">
        <v>97676</v>
      </c>
      <c r="C117" s="1" t="s">
        <v>49</v>
      </c>
      <c r="D117" s="1" t="s">
        <v>56</v>
      </c>
      <c r="E117" s="1" t="s">
        <v>54</v>
      </c>
      <c r="F117" s="3">
        <v>44537</v>
      </c>
      <c r="G117" s="3">
        <v>44553</v>
      </c>
      <c r="H117" s="3">
        <v>45099</v>
      </c>
      <c r="I117" s="2">
        <v>12</v>
      </c>
      <c r="J117" s="4" t="s">
        <v>0</v>
      </c>
      <c r="K117" s="1" t="s">
        <v>57</v>
      </c>
      <c r="L117" s="1" t="s">
        <v>48</v>
      </c>
      <c r="M117" s="5">
        <v>25</v>
      </c>
      <c r="N117" s="1" t="s">
        <v>24</v>
      </c>
      <c r="O117" s="5" t="s">
        <v>0</v>
      </c>
    </row>
    <row r="118" spans="1:15" outlineLevel="1" x14ac:dyDescent="0.25">
      <c r="B118" s="1"/>
      <c r="F118" s="1"/>
      <c r="G118" s="1"/>
      <c r="H118" s="1"/>
      <c r="I118" s="1"/>
      <c r="J118" s="4" t="str">
        <f>CONCATENATE("Totale: ", TEXT(SUBTOTAL(9, J71:J117), "###.###.###"), "")</f>
        <v>Totale: 17398..</v>
      </c>
      <c r="M118" s="1"/>
      <c r="O118" s="1"/>
    </row>
    <row r="119" spans="1:15" x14ac:dyDescent="0.25">
      <c r="A119" s="6" t="s">
        <v>65</v>
      </c>
      <c r="B119" s="1"/>
      <c r="F119" s="1"/>
      <c r="G119" s="1"/>
      <c r="H119" s="1"/>
      <c r="I119" s="1"/>
      <c r="J119" s="1"/>
      <c r="M119" s="1"/>
      <c r="O119" s="1"/>
    </row>
    <row r="120" spans="1:15" outlineLevel="1" x14ac:dyDescent="0.25">
      <c r="B120" s="2">
        <v>60914</v>
      </c>
      <c r="C120" s="1" t="s">
        <v>16</v>
      </c>
      <c r="D120" s="1" t="s">
        <v>66</v>
      </c>
      <c r="E120" s="1" t="s">
        <v>67</v>
      </c>
      <c r="F120" s="3">
        <v>42695</v>
      </c>
      <c r="G120" s="3">
        <v>42891</v>
      </c>
      <c r="H120" s="3">
        <v>44650</v>
      </c>
      <c r="I120" s="2">
        <v>48</v>
      </c>
      <c r="J120" s="4">
        <v>4071</v>
      </c>
      <c r="K120" s="1" t="s">
        <v>68</v>
      </c>
      <c r="L120" s="1" t="s">
        <v>39</v>
      </c>
      <c r="M120" s="5">
        <v>216.89</v>
      </c>
      <c r="N120" s="1" t="s">
        <v>0</v>
      </c>
      <c r="O120" s="5" t="s">
        <v>0</v>
      </c>
    </row>
    <row r="121" spans="1:15" outlineLevel="1" x14ac:dyDescent="0.25">
      <c r="B121" s="2">
        <v>67404</v>
      </c>
      <c r="C121" s="1" t="s">
        <v>16</v>
      </c>
      <c r="D121" s="1" t="s">
        <v>69</v>
      </c>
      <c r="E121" s="1" t="s">
        <v>70</v>
      </c>
      <c r="F121" s="3">
        <v>43082</v>
      </c>
      <c r="G121" s="3">
        <v>43200</v>
      </c>
      <c r="H121" s="3">
        <v>44661</v>
      </c>
      <c r="I121" s="2">
        <v>48</v>
      </c>
      <c r="J121" s="4">
        <v>2220</v>
      </c>
      <c r="K121" s="1" t="s">
        <v>68</v>
      </c>
      <c r="L121" s="1" t="s">
        <v>39</v>
      </c>
      <c r="M121" s="5">
        <v>206.05</v>
      </c>
      <c r="N121" s="1" t="s">
        <v>0</v>
      </c>
      <c r="O121" s="5" t="s">
        <v>0</v>
      </c>
    </row>
    <row r="122" spans="1:15" outlineLevel="1" x14ac:dyDescent="0.25">
      <c r="B122" s="2">
        <v>67051</v>
      </c>
      <c r="C122" s="1" t="s">
        <v>16</v>
      </c>
      <c r="D122" s="1" t="s">
        <v>71</v>
      </c>
      <c r="E122" s="1" t="s">
        <v>72</v>
      </c>
      <c r="F122" s="3">
        <v>43054</v>
      </c>
      <c r="G122" s="3">
        <v>43221</v>
      </c>
      <c r="H122" s="3">
        <v>44681</v>
      </c>
      <c r="I122" s="2">
        <v>24</v>
      </c>
      <c r="J122" s="4">
        <v>11579</v>
      </c>
      <c r="K122" s="1" t="s">
        <v>68</v>
      </c>
      <c r="L122" s="1" t="s">
        <v>39</v>
      </c>
      <c r="M122" s="5">
        <v>206.05</v>
      </c>
      <c r="N122" s="1" t="s">
        <v>0</v>
      </c>
      <c r="O122" s="5" t="s">
        <v>0</v>
      </c>
    </row>
    <row r="123" spans="1:15" outlineLevel="1" x14ac:dyDescent="0.25">
      <c r="B123" s="2">
        <v>76024</v>
      </c>
      <c r="C123" s="1" t="s">
        <v>49</v>
      </c>
      <c r="D123" s="1" t="s">
        <v>73</v>
      </c>
      <c r="E123" s="1" t="s">
        <v>74</v>
      </c>
      <c r="F123" s="3">
        <v>43581</v>
      </c>
      <c r="G123" s="3">
        <v>43647</v>
      </c>
      <c r="H123" s="3">
        <v>45107</v>
      </c>
      <c r="I123" s="2">
        <v>48</v>
      </c>
      <c r="J123" s="4">
        <v>1300</v>
      </c>
      <c r="K123" s="1" t="s">
        <v>68</v>
      </c>
      <c r="L123" s="1" t="s">
        <v>39</v>
      </c>
      <c r="M123" s="5">
        <v>206.05</v>
      </c>
      <c r="N123" s="1" t="s">
        <v>0</v>
      </c>
      <c r="O123" s="5" t="s">
        <v>0</v>
      </c>
    </row>
    <row r="124" spans="1:15" outlineLevel="1" x14ac:dyDescent="0.25">
      <c r="B124" s="2">
        <v>74397</v>
      </c>
      <c r="C124" s="1" t="s">
        <v>16</v>
      </c>
      <c r="D124" s="1" t="s">
        <v>75</v>
      </c>
      <c r="E124" s="1" t="s">
        <v>76</v>
      </c>
      <c r="F124" s="3">
        <v>43537</v>
      </c>
      <c r="G124" s="3">
        <v>43648</v>
      </c>
      <c r="H124" s="3">
        <v>44927</v>
      </c>
      <c r="I124" s="2">
        <v>36</v>
      </c>
      <c r="J124" s="4">
        <v>6627</v>
      </c>
      <c r="K124" s="1" t="s">
        <v>68</v>
      </c>
      <c r="L124" s="1" t="s">
        <v>39</v>
      </c>
      <c r="M124" s="5">
        <v>206.05</v>
      </c>
      <c r="N124" s="1" t="s">
        <v>0</v>
      </c>
      <c r="O124" s="5" t="s">
        <v>0</v>
      </c>
    </row>
    <row r="125" spans="1:15" outlineLevel="1" x14ac:dyDescent="0.25">
      <c r="B125" s="2">
        <v>78289</v>
      </c>
      <c r="C125" s="1" t="s">
        <v>16</v>
      </c>
      <c r="D125" s="1" t="s">
        <v>28</v>
      </c>
      <c r="E125" s="1" t="s">
        <v>29</v>
      </c>
      <c r="F125" s="3">
        <v>43682</v>
      </c>
      <c r="G125" s="3">
        <v>43769</v>
      </c>
      <c r="H125" s="3">
        <v>44926</v>
      </c>
      <c r="I125" s="2">
        <v>36</v>
      </c>
      <c r="J125" s="4">
        <v>3049</v>
      </c>
      <c r="K125" s="1" t="s">
        <v>68</v>
      </c>
      <c r="L125" s="1" t="s">
        <v>39</v>
      </c>
      <c r="M125" s="5">
        <v>206.05</v>
      </c>
      <c r="N125" s="1" t="s">
        <v>0</v>
      </c>
      <c r="O125" s="5" t="s">
        <v>0</v>
      </c>
    </row>
    <row r="126" spans="1:15" outlineLevel="1" x14ac:dyDescent="0.25">
      <c r="B126" s="2">
        <v>77052</v>
      </c>
      <c r="C126" s="1" t="s">
        <v>16</v>
      </c>
      <c r="D126" s="1" t="s">
        <v>77</v>
      </c>
      <c r="E126" s="1" t="s">
        <v>62</v>
      </c>
      <c r="F126" s="3">
        <v>43627</v>
      </c>
      <c r="G126" s="3">
        <v>43787</v>
      </c>
      <c r="H126" s="3">
        <v>45247</v>
      </c>
      <c r="I126" s="2">
        <v>48</v>
      </c>
      <c r="J126" s="4">
        <v>2359</v>
      </c>
      <c r="K126" s="1" t="s">
        <v>68</v>
      </c>
      <c r="L126" s="1" t="s">
        <v>39</v>
      </c>
      <c r="M126" s="5">
        <v>206.05</v>
      </c>
      <c r="N126" s="1" t="s">
        <v>0</v>
      </c>
      <c r="O126" s="5" t="s">
        <v>0</v>
      </c>
    </row>
    <row r="127" spans="1:15" outlineLevel="1" x14ac:dyDescent="0.25">
      <c r="B127" s="2">
        <v>81197</v>
      </c>
      <c r="C127" s="1" t="s">
        <v>27</v>
      </c>
      <c r="D127" s="1" t="s">
        <v>17</v>
      </c>
      <c r="E127" s="1" t="s">
        <v>18</v>
      </c>
      <c r="F127" s="3">
        <v>43865</v>
      </c>
      <c r="G127" s="3">
        <v>43910</v>
      </c>
      <c r="H127" s="3">
        <v>45096</v>
      </c>
      <c r="I127" s="2">
        <v>36</v>
      </c>
      <c r="J127" s="4">
        <v>12500</v>
      </c>
      <c r="K127" s="1" t="s">
        <v>68</v>
      </c>
      <c r="L127" s="1" t="s">
        <v>39</v>
      </c>
      <c r="M127" s="5">
        <v>206.048</v>
      </c>
      <c r="N127" s="1" t="s">
        <v>0</v>
      </c>
      <c r="O127" s="5" t="s">
        <v>0</v>
      </c>
    </row>
    <row r="128" spans="1:15" outlineLevel="1" x14ac:dyDescent="0.25">
      <c r="B128" s="2">
        <v>82514</v>
      </c>
      <c r="C128" s="1" t="s">
        <v>27</v>
      </c>
      <c r="D128" s="1" t="s">
        <v>40</v>
      </c>
      <c r="E128" s="1" t="s">
        <v>41</v>
      </c>
      <c r="F128" s="3">
        <v>43931</v>
      </c>
      <c r="G128" s="3">
        <v>43950</v>
      </c>
      <c r="H128" s="3">
        <v>44834</v>
      </c>
      <c r="I128" s="2">
        <v>24</v>
      </c>
      <c r="J128" s="4">
        <v>3098</v>
      </c>
      <c r="K128" s="1" t="s">
        <v>68</v>
      </c>
      <c r="L128" s="1" t="s">
        <v>39</v>
      </c>
      <c r="M128" s="5">
        <v>206.05</v>
      </c>
      <c r="N128" s="1" t="s">
        <v>0</v>
      </c>
      <c r="O128" s="5" t="s">
        <v>0</v>
      </c>
    </row>
    <row r="129" spans="2:15" outlineLevel="1" x14ac:dyDescent="0.25">
      <c r="B129" s="2">
        <v>81522</v>
      </c>
      <c r="C129" s="1" t="s">
        <v>43</v>
      </c>
      <c r="D129" s="1" t="s">
        <v>78</v>
      </c>
      <c r="E129" s="1" t="s">
        <v>45</v>
      </c>
      <c r="F129" s="3">
        <v>43908</v>
      </c>
      <c r="G129" s="3">
        <v>43978</v>
      </c>
      <c r="H129" s="3">
        <v>45438</v>
      </c>
      <c r="I129" s="2">
        <v>36</v>
      </c>
      <c r="J129" s="4">
        <v>1080</v>
      </c>
      <c r="K129" s="1" t="s">
        <v>68</v>
      </c>
      <c r="L129" s="1" t="s">
        <v>39</v>
      </c>
      <c r="M129" s="5">
        <v>206.05</v>
      </c>
      <c r="N129" s="1" t="s">
        <v>0</v>
      </c>
      <c r="O129" s="5" t="s">
        <v>0</v>
      </c>
    </row>
    <row r="130" spans="2:15" outlineLevel="1" x14ac:dyDescent="0.25">
      <c r="B130" s="2">
        <v>78730</v>
      </c>
      <c r="C130" s="1" t="s">
        <v>16</v>
      </c>
      <c r="D130" s="1" t="s">
        <v>79</v>
      </c>
      <c r="E130" s="1" t="s">
        <v>80</v>
      </c>
      <c r="F130" s="3">
        <v>43755</v>
      </c>
      <c r="G130" s="3">
        <v>44047</v>
      </c>
      <c r="H130" s="3">
        <v>45141</v>
      </c>
      <c r="I130" s="2">
        <v>36</v>
      </c>
      <c r="J130" s="4">
        <v>1310</v>
      </c>
      <c r="K130" s="1" t="s">
        <v>68</v>
      </c>
      <c r="L130" s="1" t="s">
        <v>39</v>
      </c>
      <c r="M130" s="5">
        <v>206.05</v>
      </c>
      <c r="N130" s="1" t="s">
        <v>0</v>
      </c>
      <c r="O130" s="5" t="s">
        <v>0</v>
      </c>
    </row>
    <row r="131" spans="2:15" outlineLevel="1" x14ac:dyDescent="0.25">
      <c r="B131" s="2">
        <v>85420</v>
      </c>
      <c r="C131" s="1" t="s">
        <v>16</v>
      </c>
      <c r="D131" s="1" t="s">
        <v>81</v>
      </c>
      <c r="E131" s="1" t="s">
        <v>82</v>
      </c>
      <c r="F131" s="3">
        <v>44036</v>
      </c>
      <c r="G131" s="3">
        <v>44147</v>
      </c>
      <c r="H131" s="3">
        <v>45423</v>
      </c>
      <c r="I131" s="2">
        <v>36</v>
      </c>
      <c r="J131" s="4">
        <v>4227</v>
      </c>
      <c r="K131" s="1" t="s">
        <v>68</v>
      </c>
      <c r="L131" s="1" t="s">
        <v>39</v>
      </c>
      <c r="M131" s="5">
        <v>206.05</v>
      </c>
      <c r="N131" s="1" t="s">
        <v>0</v>
      </c>
      <c r="O131" s="5" t="s">
        <v>0</v>
      </c>
    </row>
    <row r="132" spans="2:15" outlineLevel="1" x14ac:dyDescent="0.25">
      <c r="B132" s="2">
        <v>88409</v>
      </c>
      <c r="C132" s="1" t="s">
        <v>16</v>
      </c>
      <c r="D132" s="1" t="s">
        <v>21</v>
      </c>
      <c r="E132" s="1" t="s">
        <v>22</v>
      </c>
      <c r="F132" s="3">
        <v>44166</v>
      </c>
      <c r="G132" s="3">
        <v>44229</v>
      </c>
      <c r="H132" s="3">
        <v>45690</v>
      </c>
      <c r="I132" s="2">
        <v>48</v>
      </c>
      <c r="J132" s="4">
        <v>4922</v>
      </c>
      <c r="K132" s="1" t="s">
        <v>68</v>
      </c>
      <c r="L132" s="1" t="s">
        <v>39</v>
      </c>
      <c r="M132" s="5" t="s">
        <v>0</v>
      </c>
      <c r="N132" s="1" t="s">
        <v>0</v>
      </c>
      <c r="O132" s="5" t="s">
        <v>0</v>
      </c>
    </row>
    <row r="133" spans="2:15" outlineLevel="1" x14ac:dyDescent="0.25">
      <c r="B133" s="2">
        <v>91635</v>
      </c>
      <c r="C133" s="1" t="s">
        <v>49</v>
      </c>
      <c r="D133" s="1" t="s">
        <v>83</v>
      </c>
      <c r="E133" s="1" t="s">
        <v>74</v>
      </c>
      <c r="F133" s="3">
        <v>44271</v>
      </c>
      <c r="G133" s="3">
        <v>44284</v>
      </c>
      <c r="H133" s="3">
        <v>45379</v>
      </c>
      <c r="I133" s="2">
        <v>36</v>
      </c>
      <c r="J133" s="4">
        <v>600</v>
      </c>
      <c r="K133" s="1" t="s">
        <v>68</v>
      </c>
      <c r="L133" s="1" t="s">
        <v>39</v>
      </c>
      <c r="M133" s="5">
        <v>190.4</v>
      </c>
      <c r="N133" s="1" t="s">
        <v>0</v>
      </c>
      <c r="O133" s="5" t="s">
        <v>0</v>
      </c>
    </row>
    <row r="134" spans="2:15" outlineLevel="1" x14ac:dyDescent="0.25">
      <c r="B134" s="2">
        <v>83913</v>
      </c>
      <c r="C134" s="1" t="s">
        <v>16</v>
      </c>
      <c r="D134" s="1" t="s">
        <v>84</v>
      </c>
      <c r="E134" s="1" t="s">
        <v>85</v>
      </c>
      <c r="F134" s="3">
        <v>44028</v>
      </c>
      <c r="G134" s="3">
        <v>44307</v>
      </c>
      <c r="H134" s="3">
        <v>45219</v>
      </c>
      <c r="I134" s="2">
        <v>24</v>
      </c>
      <c r="J134" s="4">
        <v>2650</v>
      </c>
      <c r="K134" s="1" t="s">
        <v>68</v>
      </c>
      <c r="L134" s="1" t="s">
        <v>39</v>
      </c>
      <c r="M134" s="5">
        <v>206.05</v>
      </c>
      <c r="N134" s="1" t="s">
        <v>0</v>
      </c>
      <c r="O134" s="5" t="s">
        <v>0</v>
      </c>
    </row>
    <row r="135" spans="2:15" outlineLevel="1" x14ac:dyDescent="0.25">
      <c r="B135" s="2">
        <v>91121</v>
      </c>
      <c r="C135" s="1" t="s">
        <v>16</v>
      </c>
      <c r="D135" s="1" t="s">
        <v>31</v>
      </c>
      <c r="E135" s="1" t="s">
        <v>32</v>
      </c>
      <c r="F135" s="3">
        <v>44278</v>
      </c>
      <c r="G135" s="3">
        <v>44336</v>
      </c>
      <c r="H135" s="3">
        <v>45796</v>
      </c>
      <c r="I135" s="2">
        <v>48</v>
      </c>
      <c r="J135" s="4">
        <v>2313</v>
      </c>
      <c r="K135" s="1" t="s">
        <v>68</v>
      </c>
      <c r="L135" s="1" t="s">
        <v>39</v>
      </c>
      <c r="M135" s="5" t="s">
        <v>0</v>
      </c>
      <c r="N135" s="1" t="s">
        <v>0</v>
      </c>
      <c r="O135" s="5" t="s">
        <v>0</v>
      </c>
    </row>
    <row r="136" spans="2:15" outlineLevel="1" x14ac:dyDescent="0.25">
      <c r="B136" s="2">
        <v>92526</v>
      </c>
      <c r="C136" s="1" t="s">
        <v>16</v>
      </c>
      <c r="D136" s="1" t="s">
        <v>86</v>
      </c>
      <c r="E136" s="1" t="s">
        <v>87</v>
      </c>
      <c r="F136" s="3">
        <v>44337</v>
      </c>
      <c r="G136" s="3">
        <v>44392</v>
      </c>
      <c r="H136" s="3">
        <v>45487</v>
      </c>
      <c r="I136" s="2">
        <v>36</v>
      </c>
      <c r="J136" s="4">
        <v>3837</v>
      </c>
      <c r="K136" s="1" t="s">
        <v>88</v>
      </c>
      <c r="L136" s="1" t="s">
        <v>20</v>
      </c>
      <c r="M136" s="5">
        <v>89.99</v>
      </c>
      <c r="N136" s="1" t="s">
        <v>34</v>
      </c>
      <c r="O136" s="5">
        <v>100</v>
      </c>
    </row>
    <row r="137" spans="2:15" outlineLevel="1" x14ac:dyDescent="0.25">
      <c r="B137" s="2">
        <v>92526</v>
      </c>
      <c r="C137" s="1" t="s">
        <v>16</v>
      </c>
      <c r="D137" s="1" t="s">
        <v>86</v>
      </c>
      <c r="E137" s="1" t="s">
        <v>87</v>
      </c>
      <c r="F137" s="3">
        <v>44337</v>
      </c>
      <c r="G137" s="3">
        <v>44392</v>
      </c>
      <c r="H137" s="3">
        <v>45487</v>
      </c>
      <c r="I137" s="2">
        <v>36</v>
      </c>
      <c r="J137" s="4" t="s">
        <v>0</v>
      </c>
      <c r="K137" s="1" t="s">
        <v>88</v>
      </c>
      <c r="L137" s="1" t="s">
        <v>20</v>
      </c>
      <c r="M137" s="5">
        <v>89.99</v>
      </c>
      <c r="N137" s="1" t="s">
        <v>24</v>
      </c>
      <c r="O137" s="5">
        <v>145.19999999999999</v>
      </c>
    </row>
    <row r="138" spans="2:15" outlineLevel="1" x14ac:dyDescent="0.25">
      <c r="B138" s="2">
        <v>92526</v>
      </c>
      <c r="C138" s="1" t="s">
        <v>16</v>
      </c>
      <c r="D138" s="1" t="s">
        <v>86</v>
      </c>
      <c r="E138" s="1" t="s">
        <v>87</v>
      </c>
      <c r="F138" s="3">
        <v>44337</v>
      </c>
      <c r="G138" s="3">
        <v>44392</v>
      </c>
      <c r="H138" s="3">
        <v>45487</v>
      </c>
      <c r="I138" s="2">
        <v>36</v>
      </c>
      <c r="J138" s="4" t="s">
        <v>0</v>
      </c>
      <c r="K138" s="1" t="s">
        <v>88</v>
      </c>
      <c r="L138" s="1" t="s">
        <v>20</v>
      </c>
      <c r="M138" s="5">
        <v>89.99</v>
      </c>
      <c r="N138" s="1" t="s">
        <v>39</v>
      </c>
      <c r="O138" s="5">
        <v>190.4</v>
      </c>
    </row>
    <row r="139" spans="2:15" outlineLevel="1" x14ac:dyDescent="0.25">
      <c r="B139" s="2">
        <v>94492</v>
      </c>
      <c r="C139" s="1" t="s">
        <v>16</v>
      </c>
      <c r="D139" s="1" t="s">
        <v>89</v>
      </c>
      <c r="E139" s="1" t="s">
        <v>76</v>
      </c>
      <c r="F139" s="3">
        <v>44400</v>
      </c>
      <c r="G139" s="3">
        <v>44405</v>
      </c>
      <c r="H139" s="3">
        <v>44922</v>
      </c>
      <c r="I139" s="2">
        <v>11</v>
      </c>
      <c r="J139" s="4" t="s">
        <v>0</v>
      </c>
      <c r="K139" s="1" t="s">
        <v>90</v>
      </c>
      <c r="L139" s="1" t="s">
        <v>24</v>
      </c>
      <c r="M139" s="5">
        <v>22.42</v>
      </c>
      <c r="N139" s="1" t="s">
        <v>37</v>
      </c>
      <c r="O139" s="5">
        <v>18.994</v>
      </c>
    </row>
    <row r="140" spans="2:15" outlineLevel="1" x14ac:dyDescent="0.25">
      <c r="B140" s="2">
        <v>94492</v>
      </c>
      <c r="C140" s="1" t="s">
        <v>16</v>
      </c>
      <c r="D140" s="1" t="s">
        <v>89</v>
      </c>
      <c r="E140" s="1" t="s">
        <v>76</v>
      </c>
      <c r="F140" s="3">
        <v>44400</v>
      </c>
      <c r="G140" s="3">
        <v>44405</v>
      </c>
      <c r="H140" s="3">
        <v>44922</v>
      </c>
      <c r="I140" s="2">
        <v>11</v>
      </c>
      <c r="J140" s="4" t="s">
        <v>0</v>
      </c>
      <c r="K140" s="1" t="s">
        <v>90</v>
      </c>
      <c r="L140" s="1" t="s">
        <v>24</v>
      </c>
      <c r="M140" s="5">
        <v>22.42</v>
      </c>
      <c r="N140" s="1" t="s">
        <v>34</v>
      </c>
      <c r="O140" s="5">
        <v>22.84</v>
      </c>
    </row>
    <row r="141" spans="2:15" outlineLevel="1" x14ac:dyDescent="0.25">
      <c r="B141" s="2">
        <v>94492</v>
      </c>
      <c r="C141" s="1" t="s">
        <v>16</v>
      </c>
      <c r="D141" s="1" t="s">
        <v>89</v>
      </c>
      <c r="E141" s="1" t="s">
        <v>76</v>
      </c>
      <c r="F141" s="3">
        <v>44400</v>
      </c>
      <c r="G141" s="3">
        <v>44405</v>
      </c>
      <c r="H141" s="3">
        <v>44922</v>
      </c>
      <c r="I141" s="2">
        <v>11</v>
      </c>
      <c r="J141" s="4" t="s">
        <v>0</v>
      </c>
      <c r="K141" s="1" t="s">
        <v>90</v>
      </c>
      <c r="L141" s="1" t="s">
        <v>24</v>
      </c>
      <c r="M141" s="5">
        <v>22.42</v>
      </c>
      <c r="N141" s="1" t="s">
        <v>36</v>
      </c>
      <c r="O141" s="5">
        <v>24.7</v>
      </c>
    </row>
    <row r="142" spans="2:15" outlineLevel="1" x14ac:dyDescent="0.25">
      <c r="B142" s="2">
        <v>94492</v>
      </c>
      <c r="C142" s="1" t="s">
        <v>16</v>
      </c>
      <c r="D142" s="1" t="s">
        <v>89</v>
      </c>
      <c r="E142" s="1" t="s">
        <v>76</v>
      </c>
      <c r="F142" s="3">
        <v>44400</v>
      </c>
      <c r="G142" s="3">
        <v>44405</v>
      </c>
      <c r="H142" s="3">
        <v>44922</v>
      </c>
      <c r="I142" s="2">
        <v>11</v>
      </c>
      <c r="J142" s="4" t="s">
        <v>0</v>
      </c>
      <c r="K142" s="1" t="s">
        <v>90</v>
      </c>
      <c r="L142" s="1" t="s">
        <v>24</v>
      </c>
      <c r="M142" s="5">
        <v>22.42</v>
      </c>
      <c r="N142" s="1" t="s">
        <v>25</v>
      </c>
      <c r="O142" s="5">
        <v>31.77</v>
      </c>
    </row>
    <row r="143" spans="2:15" outlineLevel="1" x14ac:dyDescent="0.25">
      <c r="B143" s="2">
        <v>94492</v>
      </c>
      <c r="C143" s="1" t="s">
        <v>16</v>
      </c>
      <c r="D143" s="1" t="s">
        <v>89</v>
      </c>
      <c r="E143" s="1" t="s">
        <v>76</v>
      </c>
      <c r="F143" s="3">
        <v>44400</v>
      </c>
      <c r="G143" s="3">
        <v>44405</v>
      </c>
      <c r="H143" s="3">
        <v>44922</v>
      </c>
      <c r="I143" s="2">
        <v>11</v>
      </c>
      <c r="J143" s="4" t="s">
        <v>0</v>
      </c>
      <c r="K143" s="1" t="s">
        <v>90</v>
      </c>
      <c r="L143" s="1" t="s">
        <v>24</v>
      </c>
      <c r="M143" s="5">
        <v>22.42</v>
      </c>
      <c r="N143" s="1" t="s">
        <v>26</v>
      </c>
      <c r="O143" s="5">
        <v>35</v>
      </c>
    </row>
    <row r="144" spans="2:15" outlineLevel="1" x14ac:dyDescent="0.25">
      <c r="B144" s="2">
        <v>94492</v>
      </c>
      <c r="C144" s="1" t="s">
        <v>16</v>
      </c>
      <c r="D144" s="1" t="s">
        <v>89</v>
      </c>
      <c r="E144" s="1" t="s">
        <v>76</v>
      </c>
      <c r="F144" s="3">
        <v>44400</v>
      </c>
      <c r="G144" s="3">
        <v>44405</v>
      </c>
      <c r="H144" s="3">
        <v>44922</v>
      </c>
      <c r="I144" s="2">
        <v>11</v>
      </c>
      <c r="J144" s="4" t="s">
        <v>0</v>
      </c>
      <c r="K144" s="1" t="s">
        <v>90</v>
      </c>
      <c r="L144" s="1" t="s">
        <v>24</v>
      </c>
      <c r="M144" s="5">
        <v>22.42</v>
      </c>
      <c r="N144" s="1" t="s">
        <v>91</v>
      </c>
      <c r="O144" s="5">
        <v>37</v>
      </c>
    </row>
    <row r="145" spans="1:15" outlineLevel="1" x14ac:dyDescent="0.25">
      <c r="B145" s="2">
        <v>94492</v>
      </c>
      <c r="C145" s="1" t="s">
        <v>16</v>
      </c>
      <c r="D145" s="1" t="s">
        <v>89</v>
      </c>
      <c r="E145" s="1" t="s">
        <v>76</v>
      </c>
      <c r="F145" s="3">
        <v>44400</v>
      </c>
      <c r="G145" s="3">
        <v>44405</v>
      </c>
      <c r="H145" s="3">
        <v>44922</v>
      </c>
      <c r="I145" s="2">
        <v>11</v>
      </c>
      <c r="J145" s="4">
        <v>12023</v>
      </c>
      <c r="K145" s="1" t="s">
        <v>90</v>
      </c>
      <c r="L145" s="1" t="s">
        <v>24</v>
      </c>
      <c r="M145" s="5">
        <v>22.42</v>
      </c>
      <c r="N145" s="1" t="s">
        <v>35</v>
      </c>
      <c r="O145" s="5">
        <v>37.83</v>
      </c>
    </row>
    <row r="146" spans="1:15" outlineLevel="1" x14ac:dyDescent="0.25">
      <c r="B146" s="2">
        <v>94492</v>
      </c>
      <c r="C146" s="1" t="s">
        <v>16</v>
      </c>
      <c r="D146" s="1" t="s">
        <v>89</v>
      </c>
      <c r="E146" s="1" t="s">
        <v>76</v>
      </c>
      <c r="F146" s="3">
        <v>44400</v>
      </c>
      <c r="G146" s="3">
        <v>44405</v>
      </c>
      <c r="H146" s="3">
        <v>44922</v>
      </c>
      <c r="I146" s="2">
        <v>11</v>
      </c>
      <c r="J146" s="4" t="s">
        <v>0</v>
      </c>
      <c r="K146" s="1" t="s">
        <v>90</v>
      </c>
      <c r="L146" s="1" t="s">
        <v>24</v>
      </c>
      <c r="M146" s="5">
        <v>22.42</v>
      </c>
      <c r="N146" s="1" t="s">
        <v>39</v>
      </c>
      <c r="O146" s="5">
        <v>148.66999999999999</v>
      </c>
    </row>
    <row r="147" spans="1:15" outlineLevel="1" x14ac:dyDescent="0.25">
      <c r="B147" s="2">
        <v>95376</v>
      </c>
      <c r="C147" s="1" t="s">
        <v>16</v>
      </c>
      <c r="D147" s="1" t="s">
        <v>66</v>
      </c>
      <c r="E147" s="1" t="s">
        <v>67</v>
      </c>
      <c r="F147" s="3">
        <v>44447</v>
      </c>
      <c r="G147" s="3">
        <v>44467</v>
      </c>
      <c r="H147" s="3">
        <v>44984</v>
      </c>
      <c r="I147" s="2">
        <v>17</v>
      </c>
      <c r="J147" s="4">
        <v>5073</v>
      </c>
      <c r="K147" s="1" t="s">
        <v>92</v>
      </c>
      <c r="L147" s="1" t="s">
        <v>20</v>
      </c>
      <c r="M147" s="5">
        <v>15</v>
      </c>
      <c r="N147" s="1" t="s">
        <v>35</v>
      </c>
      <c r="O147" s="5">
        <v>7.77</v>
      </c>
    </row>
    <row r="148" spans="1:15" outlineLevel="1" x14ac:dyDescent="0.25">
      <c r="B148" s="2">
        <v>95376</v>
      </c>
      <c r="C148" s="1" t="s">
        <v>16</v>
      </c>
      <c r="D148" s="1" t="s">
        <v>66</v>
      </c>
      <c r="E148" s="1" t="s">
        <v>67</v>
      </c>
      <c r="F148" s="3">
        <v>44447</v>
      </c>
      <c r="G148" s="3">
        <v>44467</v>
      </c>
      <c r="H148" s="3">
        <v>44984</v>
      </c>
      <c r="I148" s="2">
        <v>17</v>
      </c>
      <c r="J148" s="4" t="s">
        <v>0</v>
      </c>
      <c r="K148" s="1" t="s">
        <v>92</v>
      </c>
      <c r="L148" s="1" t="s">
        <v>20</v>
      </c>
      <c r="M148" s="5">
        <v>15</v>
      </c>
      <c r="N148" s="1" t="s">
        <v>36</v>
      </c>
      <c r="O148" s="5">
        <v>11.8</v>
      </c>
    </row>
    <row r="149" spans="1:15" outlineLevel="1" x14ac:dyDescent="0.25">
      <c r="B149" s="2">
        <v>95376</v>
      </c>
      <c r="C149" s="1" t="s">
        <v>16</v>
      </c>
      <c r="D149" s="1" t="s">
        <v>66</v>
      </c>
      <c r="E149" s="1" t="s">
        <v>67</v>
      </c>
      <c r="F149" s="3">
        <v>44447</v>
      </c>
      <c r="G149" s="3">
        <v>44467</v>
      </c>
      <c r="H149" s="3">
        <v>44984</v>
      </c>
      <c r="I149" s="2">
        <v>17</v>
      </c>
      <c r="J149" s="4" t="s">
        <v>0</v>
      </c>
      <c r="K149" s="1" t="s">
        <v>92</v>
      </c>
      <c r="L149" s="1" t="s">
        <v>20</v>
      </c>
      <c r="M149" s="5">
        <v>15</v>
      </c>
      <c r="N149" s="1" t="s">
        <v>34</v>
      </c>
      <c r="O149" s="5">
        <v>14</v>
      </c>
    </row>
    <row r="150" spans="1:15" outlineLevel="1" x14ac:dyDescent="0.25">
      <c r="B150" s="2">
        <v>95376</v>
      </c>
      <c r="C150" s="1" t="s">
        <v>16</v>
      </c>
      <c r="D150" s="1" t="s">
        <v>66</v>
      </c>
      <c r="E150" s="1" t="s">
        <v>67</v>
      </c>
      <c r="F150" s="3">
        <v>44447</v>
      </c>
      <c r="G150" s="3">
        <v>44467</v>
      </c>
      <c r="H150" s="3">
        <v>44984</v>
      </c>
      <c r="I150" s="2">
        <v>17</v>
      </c>
      <c r="J150" s="4" t="s">
        <v>0</v>
      </c>
      <c r="K150" s="1" t="s">
        <v>92</v>
      </c>
      <c r="L150" s="1" t="s">
        <v>20</v>
      </c>
      <c r="M150" s="5">
        <v>15</v>
      </c>
      <c r="N150" s="1" t="s">
        <v>37</v>
      </c>
      <c r="O150" s="5">
        <v>16.187999999999999</v>
      </c>
    </row>
    <row r="151" spans="1:15" outlineLevel="1" x14ac:dyDescent="0.25">
      <c r="B151" s="2">
        <v>95376</v>
      </c>
      <c r="C151" s="1" t="s">
        <v>16</v>
      </c>
      <c r="D151" s="1" t="s">
        <v>66</v>
      </c>
      <c r="E151" s="1" t="s">
        <v>67</v>
      </c>
      <c r="F151" s="3">
        <v>44447</v>
      </c>
      <c r="G151" s="3">
        <v>44467</v>
      </c>
      <c r="H151" s="3">
        <v>44984</v>
      </c>
      <c r="I151" s="2">
        <v>17</v>
      </c>
      <c r="J151" s="4" t="s">
        <v>0</v>
      </c>
      <c r="K151" s="1" t="s">
        <v>92</v>
      </c>
      <c r="L151" s="1" t="s">
        <v>20</v>
      </c>
      <c r="M151" s="5">
        <v>15</v>
      </c>
      <c r="N151" s="1" t="s">
        <v>24</v>
      </c>
      <c r="O151" s="5">
        <v>16.696999999999999</v>
      </c>
    </row>
    <row r="152" spans="1:15" outlineLevel="1" x14ac:dyDescent="0.25">
      <c r="B152" s="2">
        <v>95376</v>
      </c>
      <c r="C152" s="1" t="s">
        <v>16</v>
      </c>
      <c r="D152" s="1" t="s">
        <v>66</v>
      </c>
      <c r="E152" s="1" t="s">
        <v>67</v>
      </c>
      <c r="F152" s="3">
        <v>44447</v>
      </c>
      <c r="G152" s="3">
        <v>44467</v>
      </c>
      <c r="H152" s="3">
        <v>44984</v>
      </c>
      <c r="I152" s="2">
        <v>17</v>
      </c>
      <c r="J152" s="4" t="s">
        <v>0</v>
      </c>
      <c r="K152" s="1" t="s">
        <v>92</v>
      </c>
      <c r="L152" s="1" t="s">
        <v>20</v>
      </c>
      <c r="M152" s="5">
        <v>15</v>
      </c>
      <c r="N152" s="1" t="s">
        <v>25</v>
      </c>
      <c r="O152" s="5">
        <v>20.21</v>
      </c>
    </row>
    <row r="153" spans="1:15" outlineLevel="1" x14ac:dyDescent="0.25">
      <c r="B153" s="2">
        <v>95376</v>
      </c>
      <c r="C153" s="1" t="s">
        <v>16</v>
      </c>
      <c r="D153" s="1" t="s">
        <v>66</v>
      </c>
      <c r="E153" s="1" t="s">
        <v>67</v>
      </c>
      <c r="F153" s="3">
        <v>44447</v>
      </c>
      <c r="G153" s="3">
        <v>44467</v>
      </c>
      <c r="H153" s="3">
        <v>44984</v>
      </c>
      <c r="I153" s="2">
        <v>17</v>
      </c>
      <c r="J153" s="4" t="s">
        <v>0</v>
      </c>
      <c r="K153" s="1" t="s">
        <v>92</v>
      </c>
      <c r="L153" s="1" t="s">
        <v>20</v>
      </c>
      <c r="M153" s="5">
        <v>15</v>
      </c>
      <c r="N153" s="1" t="s">
        <v>26</v>
      </c>
      <c r="O153" s="5">
        <v>26.55</v>
      </c>
    </row>
    <row r="154" spans="1:15" outlineLevel="1" x14ac:dyDescent="0.25">
      <c r="B154" s="2">
        <v>95376</v>
      </c>
      <c r="C154" s="1" t="s">
        <v>16</v>
      </c>
      <c r="D154" s="1" t="s">
        <v>66</v>
      </c>
      <c r="E154" s="1" t="s">
        <v>67</v>
      </c>
      <c r="F154" s="3">
        <v>44447</v>
      </c>
      <c r="G154" s="3">
        <v>44467</v>
      </c>
      <c r="H154" s="3">
        <v>44984</v>
      </c>
      <c r="I154" s="2">
        <v>17</v>
      </c>
      <c r="J154" s="4" t="s">
        <v>0</v>
      </c>
      <c r="K154" s="1" t="s">
        <v>92</v>
      </c>
      <c r="L154" s="1" t="s">
        <v>20</v>
      </c>
      <c r="M154" s="5">
        <v>15</v>
      </c>
      <c r="N154" s="1" t="s">
        <v>47</v>
      </c>
      <c r="O154" s="5">
        <v>35</v>
      </c>
    </row>
    <row r="155" spans="1:15" outlineLevel="1" x14ac:dyDescent="0.25">
      <c r="B155" s="2">
        <v>95133</v>
      </c>
      <c r="C155" s="1" t="s">
        <v>16</v>
      </c>
      <c r="D155" s="1" t="s">
        <v>17</v>
      </c>
      <c r="E155" s="1" t="s">
        <v>18</v>
      </c>
      <c r="F155" s="3">
        <v>44481</v>
      </c>
      <c r="G155" s="3">
        <v>44525</v>
      </c>
      <c r="H155" s="3">
        <v>45620</v>
      </c>
      <c r="I155" s="2">
        <v>36</v>
      </c>
      <c r="J155" s="4">
        <v>8333</v>
      </c>
      <c r="K155" s="1" t="s">
        <v>19</v>
      </c>
      <c r="L155" s="1" t="s">
        <v>20</v>
      </c>
      <c r="M155" s="5">
        <v>5.0309999999999997</v>
      </c>
      <c r="N155" s="1" t="s">
        <v>0</v>
      </c>
      <c r="O155" s="5" t="s">
        <v>0</v>
      </c>
    </row>
    <row r="156" spans="1:15" outlineLevel="1" x14ac:dyDescent="0.25">
      <c r="B156" s="2">
        <v>98605</v>
      </c>
      <c r="C156" s="1" t="s">
        <v>27</v>
      </c>
      <c r="D156" s="1" t="s">
        <v>28</v>
      </c>
      <c r="E156" s="1" t="s">
        <v>29</v>
      </c>
      <c r="F156" s="3">
        <v>44587</v>
      </c>
      <c r="G156" s="3">
        <v>44587</v>
      </c>
      <c r="H156" s="3">
        <v>45688</v>
      </c>
      <c r="I156" s="2">
        <v>36</v>
      </c>
      <c r="J156" s="4">
        <v>9109</v>
      </c>
      <c r="K156" s="1" t="s">
        <v>19</v>
      </c>
      <c r="L156" s="1" t="s">
        <v>20</v>
      </c>
      <c r="M156" s="5">
        <v>4.5730000000000004</v>
      </c>
      <c r="N156" s="1" t="s">
        <v>0</v>
      </c>
      <c r="O156" s="5" t="s">
        <v>0</v>
      </c>
    </row>
    <row r="157" spans="1:15" outlineLevel="1" x14ac:dyDescent="0.25">
      <c r="B157" s="1"/>
      <c r="F157" s="1"/>
      <c r="G157" s="1"/>
      <c r="H157" s="1"/>
      <c r="I157" s="1"/>
      <c r="J157" s="4" t="str">
        <f>CONCATENATE("Totale: ", TEXT(SUBTOTAL(9, J120:J156), "###.###.###"), "")</f>
        <v>Totale: 102280..</v>
      </c>
      <c r="M157" s="1"/>
      <c r="O157" s="1"/>
    </row>
    <row r="158" spans="1:15" x14ac:dyDescent="0.25">
      <c r="A158" s="6" t="s">
        <v>93</v>
      </c>
      <c r="B158" s="1"/>
      <c r="F158" s="1"/>
      <c r="G158" s="1"/>
      <c r="H158" s="1"/>
      <c r="I158" s="1"/>
      <c r="J158" s="1"/>
      <c r="M158" s="1"/>
      <c r="O158" s="1"/>
    </row>
    <row r="159" spans="1:15" outlineLevel="1" x14ac:dyDescent="0.25">
      <c r="B159" s="2">
        <v>60914</v>
      </c>
      <c r="C159" s="1" t="s">
        <v>16</v>
      </c>
      <c r="D159" s="1" t="s">
        <v>66</v>
      </c>
      <c r="E159" s="1" t="s">
        <v>67</v>
      </c>
      <c r="F159" s="3">
        <v>42695</v>
      </c>
      <c r="G159" s="3">
        <v>42891</v>
      </c>
      <c r="H159" s="3">
        <v>44650</v>
      </c>
      <c r="I159" s="2">
        <v>48</v>
      </c>
      <c r="J159" s="4">
        <v>4005</v>
      </c>
      <c r="K159" s="1" t="s">
        <v>68</v>
      </c>
      <c r="L159" s="1" t="s">
        <v>39</v>
      </c>
      <c r="M159" s="5">
        <v>1084.47</v>
      </c>
      <c r="N159" s="1" t="s">
        <v>0</v>
      </c>
      <c r="O159" s="5" t="s">
        <v>0</v>
      </c>
    </row>
    <row r="160" spans="1:15" outlineLevel="1" x14ac:dyDescent="0.25">
      <c r="B160" s="2">
        <v>65500</v>
      </c>
      <c r="C160" s="1" t="s">
        <v>16</v>
      </c>
      <c r="D160" s="1" t="s">
        <v>53</v>
      </c>
      <c r="E160" s="1" t="s">
        <v>54</v>
      </c>
      <c r="F160" s="3">
        <v>42936</v>
      </c>
      <c r="G160" s="3">
        <v>43186</v>
      </c>
      <c r="H160" s="3">
        <v>44647</v>
      </c>
      <c r="I160" s="2">
        <v>24</v>
      </c>
      <c r="J160" s="4">
        <v>3990</v>
      </c>
      <c r="K160" s="1" t="s">
        <v>68</v>
      </c>
      <c r="L160" s="1" t="s">
        <v>39</v>
      </c>
      <c r="M160" s="5">
        <v>1030.25</v>
      </c>
      <c r="N160" s="1" t="s">
        <v>0</v>
      </c>
      <c r="O160" s="5" t="s">
        <v>0</v>
      </c>
    </row>
    <row r="161" spans="2:15" outlineLevel="1" x14ac:dyDescent="0.25">
      <c r="B161" s="2">
        <v>67404</v>
      </c>
      <c r="C161" s="1" t="s">
        <v>16</v>
      </c>
      <c r="D161" s="1" t="s">
        <v>69</v>
      </c>
      <c r="E161" s="1" t="s">
        <v>70</v>
      </c>
      <c r="F161" s="3">
        <v>43082</v>
      </c>
      <c r="G161" s="3">
        <v>43200</v>
      </c>
      <c r="H161" s="3">
        <v>44661</v>
      </c>
      <c r="I161" s="2">
        <v>48</v>
      </c>
      <c r="J161" s="4">
        <v>1830</v>
      </c>
      <c r="K161" s="1" t="s">
        <v>68</v>
      </c>
      <c r="L161" s="1" t="s">
        <v>39</v>
      </c>
      <c r="M161" s="5">
        <v>1030.25</v>
      </c>
      <c r="N161" s="1" t="s">
        <v>0</v>
      </c>
      <c r="O161" s="5" t="s">
        <v>0</v>
      </c>
    </row>
    <row r="162" spans="2:15" outlineLevel="1" x14ac:dyDescent="0.25">
      <c r="B162" s="2">
        <v>67051</v>
      </c>
      <c r="C162" s="1" t="s">
        <v>16</v>
      </c>
      <c r="D162" s="1" t="s">
        <v>71</v>
      </c>
      <c r="E162" s="1" t="s">
        <v>72</v>
      </c>
      <c r="F162" s="3">
        <v>43054</v>
      </c>
      <c r="G162" s="3">
        <v>43221</v>
      </c>
      <c r="H162" s="3">
        <v>44681</v>
      </c>
      <c r="I162" s="2">
        <v>24</v>
      </c>
      <c r="J162" s="4">
        <v>2316</v>
      </c>
      <c r="K162" s="1" t="s">
        <v>68</v>
      </c>
      <c r="L162" s="1" t="s">
        <v>39</v>
      </c>
      <c r="M162" s="5">
        <v>1030.25</v>
      </c>
      <c r="N162" s="1" t="s">
        <v>0</v>
      </c>
      <c r="O162" s="5" t="s">
        <v>0</v>
      </c>
    </row>
    <row r="163" spans="2:15" outlineLevel="1" x14ac:dyDescent="0.25">
      <c r="B163" s="2">
        <v>76024</v>
      </c>
      <c r="C163" s="1" t="s">
        <v>49</v>
      </c>
      <c r="D163" s="1" t="s">
        <v>73</v>
      </c>
      <c r="E163" s="1" t="s">
        <v>74</v>
      </c>
      <c r="F163" s="3">
        <v>43581</v>
      </c>
      <c r="G163" s="3">
        <v>43647</v>
      </c>
      <c r="H163" s="3">
        <v>45107</v>
      </c>
      <c r="I163" s="2">
        <v>48</v>
      </c>
      <c r="J163" s="4">
        <v>900</v>
      </c>
      <c r="K163" s="1" t="s">
        <v>68</v>
      </c>
      <c r="L163" s="1" t="s">
        <v>39</v>
      </c>
      <c r="M163" s="5">
        <v>1030.25</v>
      </c>
      <c r="N163" s="1" t="s">
        <v>0</v>
      </c>
      <c r="O163" s="5" t="s">
        <v>0</v>
      </c>
    </row>
    <row r="164" spans="2:15" outlineLevel="1" x14ac:dyDescent="0.25">
      <c r="B164" s="2">
        <v>74397</v>
      </c>
      <c r="C164" s="1" t="s">
        <v>16</v>
      </c>
      <c r="D164" s="1" t="s">
        <v>75</v>
      </c>
      <c r="E164" s="1" t="s">
        <v>76</v>
      </c>
      <c r="F164" s="3">
        <v>43537</v>
      </c>
      <c r="G164" s="3">
        <v>43648</v>
      </c>
      <c r="H164" s="3">
        <v>44927</v>
      </c>
      <c r="I164" s="2">
        <v>36</v>
      </c>
      <c r="J164" s="4">
        <v>6050</v>
      </c>
      <c r="K164" s="1" t="s">
        <v>68</v>
      </c>
      <c r="L164" s="1" t="s">
        <v>39</v>
      </c>
      <c r="M164" s="5">
        <v>1030.2499499999999</v>
      </c>
      <c r="N164" s="1" t="s">
        <v>0</v>
      </c>
      <c r="O164" s="5" t="s">
        <v>0</v>
      </c>
    </row>
    <row r="165" spans="2:15" outlineLevel="1" x14ac:dyDescent="0.25">
      <c r="B165" s="2">
        <v>78289</v>
      </c>
      <c r="C165" s="1" t="s">
        <v>16</v>
      </c>
      <c r="D165" s="1" t="s">
        <v>28</v>
      </c>
      <c r="E165" s="1" t="s">
        <v>29</v>
      </c>
      <c r="F165" s="3">
        <v>43682</v>
      </c>
      <c r="G165" s="3">
        <v>43769</v>
      </c>
      <c r="H165" s="3">
        <v>44926</v>
      </c>
      <c r="I165" s="2">
        <v>36</v>
      </c>
      <c r="J165" s="4">
        <v>3328</v>
      </c>
      <c r="K165" s="1" t="s">
        <v>68</v>
      </c>
      <c r="L165" s="1" t="s">
        <v>39</v>
      </c>
      <c r="M165" s="5">
        <v>1030.25</v>
      </c>
      <c r="N165" s="1" t="s">
        <v>0</v>
      </c>
      <c r="O165" s="5" t="s">
        <v>0</v>
      </c>
    </row>
    <row r="166" spans="2:15" outlineLevel="1" x14ac:dyDescent="0.25">
      <c r="B166" s="2">
        <v>77052</v>
      </c>
      <c r="C166" s="1" t="s">
        <v>16</v>
      </c>
      <c r="D166" s="1" t="s">
        <v>77</v>
      </c>
      <c r="E166" s="1" t="s">
        <v>62</v>
      </c>
      <c r="F166" s="3">
        <v>43627</v>
      </c>
      <c r="G166" s="3">
        <v>43787</v>
      </c>
      <c r="H166" s="3">
        <v>45247</v>
      </c>
      <c r="I166" s="2">
        <v>48</v>
      </c>
      <c r="J166" s="4">
        <v>472</v>
      </c>
      <c r="K166" s="1" t="s">
        <v>68</v>
      </c>
      <c r="L166" s="1" t="s">
        <v>39</v>
      </c>
      <c r="M166" s="5">
        <v>1030.25</v>
      </c>
      <c r="N166" s="1" t="s">
        <v>0</v>
      </c>
      <c r="O166" s="5" t="s">
        <v>0</v>
      </c>
    </row>
    <row r="167" spans="2:15" outlineLevel="1" x14ac:dyDescent="0.25">
      <c r="B167" s="2">
        <v>81197</v>
      </c>
      <c r="C167" s="1" t="s">
        <v>27</v>
      </c>
      <c r="D167" s="1" t="s">
        <v>17</v>
      </c>
      <c r="E167" s="1" t="s">
        <v>18</v>
      </c>
      <c r="F167" s="3">
        <v>43865</v>
      </c>
      <c r="G167" s="3">
        <v>43910</v>
      </c>
      <c r="H167" s="3">
        <v>45096</v>
      </c>
      <c r="I167" s="2">
        <v>36</v>
      </c>
      <c r="J167" s="4">
        <v>2500</v>
      </c>
      <c r="K167" s="1" t="s">
        <v>68</v>
      </c>
      <c r="L167" s="1" t="s">
        <v>39</v>
      </c>
      <c r="M167" s="5">
        <v>1030.24</v>
      </c>
      <c r="N167" s="1" t="s">
        <v>0</v>
      </c>
      <c r="O167" s="5" t="s">
        <v>0</v>
      </c>
    </row>
    <row r="168" spans="2:15" outlineLevel="1" x14ac:dyDescent="0.25">
      <c r="B168" s="2">
        <v>82514</v>
      </c>
      <c r="C168" s="1" t="s">
        <v>27</v>
      </c>
      <c r="D168" s="1" t="s">
        <v>40</v>
      </c>
      <c r="E168" s="1" t="s">
        <v>41</v>
      </c>
      <c r="F168" s="3">
        <v>43931</v>
      </c>
      <c r="G168" s="3">
        <v>43950</v>
      </c>
      <c r="H168" s="3">
        <v>44834</v>
      </c>
      <c r="I168" s="2">
        <v>24</v>
      </c>
      <c r="J168" s="4">
        <v>5905</v>
      </c>
      <c r="K168" s="1" t="s">
        <v>68</v>
      </c>
      <c r="L168" s="1" t="s">
        <v>39</v>
      </c>
      <c r="M168" s="5">
        <v>1030.25</v>
      </c>
      <c r="N168" s="1" t="s">
        <v>0</v>
      </c>
      <c r="O168" s="5" t="s">
        <v>0</v>
      </c>
    </row>
    <row r="169" spans="2:15" outlineLevel="1" x14ac:dyDescent="0.25">
      <c r="B169" s="2">
        <v>81522</v>
      </c>
      <c r="C169" s="1" t="s">
        <v>43</v>
      </c>
      <c r="D169" s="1" t="s">
        <v>78</v>
      </c>
      <c r="E169" s="1" t="s">
        <v>45</v>
      </c>
      <c r="F169" s="3">
        <v>43908</v>
      </c>
      <c r="G169" s="3">
        <v>43978</v>
      </c>
      <c r="H169" s="3">
        <v>45438</v>
      </c>
      <c r="I169" s="2">
        <v>36</v>
      </c>
      <c r="J169" s="4">
        <v>1980</v>
      </c>
      <c r="K169" s="1" t="s">
        <v>68</v>
      </c>
      <c r="L169" s="1" t="s">
        <v>39</v>
      </c>
      <c r="M169" s="5">
        <v>1030.25</v>
      </c>
      <c r="N169" s="1" t="s">
        <v>0</v>
      </c>
      <c r="O169" s="5" t="s">
        <v>0</v>
      </c>
    </row>
    <row r="170" spans="2:15" outlineLevel="1" x14ac:dyDescent="0.25">
      <c r="B170" s="2">
        <v>78730</v>
      </c>
      <c r="C170" s="1" t="s">
        <v>16</v>
      </c>
      <c r="D170" s="1" t="s">
        <v>79</v>
      </c>
      <c r="E170" s="1" t="s">
        <v>80</v>
      </c>
      <c r="F170" s="3">
        <v>43755</v>
      </c>
      <c r="G170" s="3">
        <v>44047</v>
      </c>
      <c r="H170" s="3">
        <v>45141</v>
      </c>
      <c r="I170" s="2">
        <v>36</v>
      </c>
      <c r="J170" s="4">
        <v>1217</v>
      </c>
      <c r="K170" s="1" t="s">
        <v>68</v>
      </c>
      <c r="L170" s="1" t="s">
        <v>39</v>
      </c>
      <c r="M170" s="5">
        <v>1030.25</v>
      </c>
      <c r="N170" s="1" t="s">
        <v>0</v>
      </c>
      <c r="O170" s="5" t="s">
        <v>0</v>
      </c>
    </row>
    <row r="171" spans="2:15" outlineLevel="1" x14ac:dyDescent="0.25">
      <c r="B171" s="2">
        <v>85420</v>
      </c>
      <c r="C171" s="1" t="s">
        <v>16</v>
      </c>
      <c r="D171" s="1" t="s">
        <v>81</v>
      </c>
      <c r="E171" s="1" t="s">
        <v>82</v>
      </c>
      <c r="F171" s="3">
        <v>44036</v>
      </c>
      <c r="G171" s="3">
        <v>44147</v>
      </c>
      <c r="H171" s="3">
        <v>45423</v>
      </c>
      <c r="I171" s="2">
        <v>36</v>
      </c>
      <c r="J171" s="4">
        <v>3227</v>
      </c>
      <c r="K171" s="1" t="s">
        <v>68</v>
      </c>
      <c r="L171" s="1" t="s">
        <v>39</v>
      </c>
      <c r="M171" s="5">
        <v>1030.25</v>
      </c>
      <c r="N171" s="1" t="s">
        <v>0</v>
      </c>
      <c r="O171" s="5" t="s">
        <v>0</v>
      </c>
    </row>
    <row r="172" spans="2:15" outlineLevel="1" x14ac:dyDescent="0.25">
      <c r="B172" s="2">
        <v>88409</v>
      </c>
      <c r="C172" s="1" t="s">
        <v>16</v>
      </c>
      <c r="D172" s="1" t="s">
        <v>21</v>
      </c>
      <c r="E172" s="1" t="s">
        <v>22</v>
      </c>
      <c r="F172" s="3">
        <v>44166</v>
      </c>
      <c r="G172" s="3">
        <v>44229</v>
      </c>
      <c r="H172" s="3">
        <v>45690</v>
      </c>
      <c r="I172" s="2">
        <v>48</v>
      </c>
      <c r="J172" s="4">
        <v>6152</v>
      </c>
      <c r="K172" s="1" t="s">
        <v>68</v>
      </c>
      <c r="L172" s="1" t="s">
        <v>39</v>
      </c>
      <c r="M172" s="5" t="s">
        <v>0</v>
      </c>
      <c r="N172" s="1" t="s">
        <v>0</v>
      </c>
      <c r="O172" s="5" t="s">
        <v>0</v>
      </c>
    </row>
    <row r="173" spans="2:15" outlineLevel="1" x14ac:dyDescent="0.25">
      <c r="B173" s="2">
        <v>91635</v>
      </c>
      <c r="C173" s="1" t="s">
        <v>49</v>
      </c>
      <c r="D173" s="1" t="s">
        <v>83</v>
      </c>
      <c r="E173" s="1" t="s">
        <v>74</v>
      </c>
      <c r="F173" s="3">
        <v>44271</v>
      </c>
      <c r="G173" s="3">
        <v>44284</v>
      </c>
      <c r="H173" s="3">
        <v>45379</v>
      </c>
      <c r="I173" s="2">
        <v>36</v>
      </c>
      <c r="J173" s="4">
        <v>500</v>
      </c>
      <c r="K173" s="1" t="s">
        <v>68</v>
      </c>
      <c r="L173" s="1" t="s">
        <v>39</v>
      </c>
      <c r="M173" s="5">
        <v>952</v>
      </c>
      <c r="N173" s="1" t="s">
        <v>0</v>
      </c>
      <c r="O173" s="5" t="s">
        <v>0</v>
      </c>
    </row>
    <row r="174" spans="2:15" outlineLevel="1" x14ac:dyDescent="0.25">
      <c r="B174" s="2">
        <v>83913</v>
      </c>
      <c r="C174" s="1" t="s">
        <v>16</v>
      </c>
      <c r="D174" s="1" t="s">
        <v>84</v>
      </c>
      <c r="E174" s="1" t="s">
        <v>85</v>
      </c>
      <c r="F174" s="3">
        <v>44028</v>
      </c>
      <c r="G174" s="3">
        <v>44307</v>
      </c>
      <c r="H174" s="3">
        <v>45219</v>
      </c>
      <c r="I174" s="2">
        <v>24</v>
      </c>
      <c r="J174" s="4">
        <v>530</v>
      </c>
      <c r="K174" s="1" t="s">
        <v>68</v>
      </c>
      <c r="L174" s="1" t="s">
        <v>39</v>
      </c>
      <c r="M174" s="5">
        <v>1030.25</v>
      </c>
      <c r="N174" s="1" t="s">
        <v>0</v>
      </c>
      <c r="O174" s="5" t="s">
        <v>0</v>
      </c>
    </row>
    <row r="175" spans="2:15" outlineLevel="1" x14ac:dyDescent="0.25">
      <c r="B175" s="2">
        <v>91121</v>
      </c>
      <c r="C175" s="1" t="s">
        <v>16</v>
      </c>
      <c r="D175" s="1" t="s">
        <v>31</v>
      </c>
      <c r="E175" s="1" t="s">
        <v>32</v>
      </c>
      <c r="F175" s="3">
        <v>44278</v>
      </c>
      <c r="G175" s="3">
        <v>44336</v>
      </c>
      <c r="H175" s="3">
        <v>45796</v>
      </c>
      <c r="I175" s="2">
        <v>48</v>
      </c>
      <c r="J175" s="4">
        <v>4434</v>
      </c>
      <c r="K175" s="1" t="s">
        <v>68</v>
      </c>
      <c r="L175" s="1" t="s">
        <v>39</v>
      </c>
      <c r="M175" s="5" t="s">
        <v>0</v>
      </c>
      <c r="N175" s="1" t="s">
        <v>0</v>
      </c>
      <c r="O175" s="5" t="s">
        <v>0</v>
      </c>
    </row>
    <row r="176" spans="2:15" outlineLevel="1" x14ac:dyDescent="0.25">
      <c r="B176" s="2">
        <v>92526</v>
      </c>
      <c r="C176" s="1" t="s">
        <v>16</v>
      </c>
      <c r="D176" s="1" t="s">
        <v>86</v>
      </c>
      <c r="E176" s="1" t="s">
        <v>87</v>
      </c>
      <c r="F176" s="3">
        <v>44337</v>
      </c>
      <c r="G176" s="3">
        <v>44392</v>
      </c>
      <c r="H176" s="3">
        <v>45487</v>
      </c>
      <c r="I176" s="2">
        <v>36</v>
      </c>
      <c r="J176" s="4">
        <v>1293</v>
      </c>
      <c r="K176" s="1" t="s">
        <v>88</v>
      </c>
      <c r="L176" s="1" t="s">
        <v>20</v>
      </c>
      <c r="M176" s="5">
        <v>289.5</v>
      </c>
      <c r="N176" s="1" t="s">
        <v>34</v>
      </c>
      <c r="O176" s="5">
        <v>500</v>
      </c>
    </row>
    <row r="177" spans="2:15" outlineLevel="1" x14ac:dyDescent="0.25">
      <c r="B177" s="2">
        <v>92526</v>
      </c>
      <c r="C177" s="1" t="s">
        <v>16</v>
      </c>
      <c r="D177" s="1" t="s">
        <v>86</v>
      </c>
      <c r="E177" s="1" t="s">
        <v>87</v>
      </c>
      <c r="F177" s="3">
        <v>44337</v>
      </c>
      <c r="G177" s="3">
        <v>44392</v>
      </c>
      <c r="H177" s="3">
        <v>45487</v>
      </c>
      <c r="I177" s="2">
        <v>36</v>
      </c>
      <c r="J177" s="4" t="s">
        <v>0</v>
      </c>
      <c r="K177" s="1" t="s">
        <v>88</v>
      </c>
      <c r="L177" s="1" t="s">
        <v>20</v>
      </c>
      <c r="M177" s="5">
        <v>289.5</v>
      </c>
      <c r="N177" s="1" t="s">
        <v>24</v>
      </c>
      <c r="O177" s="5">
        <v>726</v>
      </c>
    </row>
    <row r="178" spans="2:15" outlineLevel="1" x14ac:dyDescent="0.25">
      <c r="B178" s="2">
        <v>92526</v>
      </c>
      <c r="C178" s="1" t="s">
        <v>16</v>
      </c>
      <c r="D178" s="1" t="s">
        <v>86</v>
      </c>
      <c r="E178" s="1" t="s">
        <v>87</v>
      </c>
      <c r="F178" s="3">
        <v>44337</v>
      </c>
      <c r="G178" s="3">
        <v>44392</v>
      </c>
      <c r="H178" s="3">
        <v>45487</v>
      </c>
      <c r="I178" s="2">
        <v>36</v>
      </c>
      <c r="J178" s="4" t="s">
        <v>0</v>
      </c>
      <c r="K178" s="1" t="s">
        <v>88</v>
      </c>
      <c r="L178" s="1" t="s">
        <v>20</v>
      </c>
      <c r="M178" s="5">
        <v>289.5</v>
      </c>
      <c r="N178" s="1" t="s">
        <v>39</v>
      </c>
      <c r="O178" s="5">
        <v>952</v>
      </c>
    </row>
    <row r="179" spans="2:15" outlineLevel="1" x14ac:dyDescent="0.25">
      <c r="B179" s="2">
        <v>94492</v>
      </c>
      <c r="C179" s="1" t="s">
        <v>16</v>
      </c>
      <c r="D179" s="1" t="s">
        <v>89</v>
      </c>
      <c r="E179" s="1" t="s">
        <v>76</v>
      </c>
      <c r="F179" s="3">
        <v>44400</v>
      </c>
      <c r="G179" s="3">
        <v>44405</v>
      </c>
      <c r="H179" s="3">
        <v>44922</v>
      </c>
      <c r="I179" s="2">
        <v>11</v>
      </c>
      <c r="J179" s="4">
        <v>9148</v>
      </c>
      <c r="K179" s="1" t="s">
        <v>94</v>
      </c>
      <c r="L179" s="1" t="s">
        <v>24</v>
      </c>
      <c r="M179" s="5">
        <v>42.12</v>
      </c>
      <c r="N179" s="1" t="s">
        <v>25</v>
      </c>
      <c r="O179" s="5">
        <v>50.94</v>
      </c>
    </row>
    <row r="180" spans="2:15" outlineLevel="1" x14ac:dyDescent="0.25">
      <c r="B180" s="2">
        <v>94492</v>
      </c>
      <c r="C180" s="1" t="s">
        <v>16</v>
      </c>
      <c r="D180" s="1" t="s">
        <v>89</v>
      </c>
      <c r="E180" s="1" t="s">
        <v>76</v>
      </c>
      <c r="F180" s="3">
        <v>44400</v>
      </c>
      <c r="G180" s="3">
        <v>44405</v>
      </c>
      <c r="H180" s="3">
        <v>44922</v>
      </c>
      <c r="I180" s="2">
        <v>11</v>
      </c>
      <c r="J180" s="4" t="s">
        <v>0</v>
      </c>
      <c r="K180" s="1" t="s">
        <v>94</v>
      </c>
      <c r="L180" s="1" t="s">
        <v>24</v>
      </c>
      <c r="M180" s="5">
        <v>42.12</v>
      </c>
      <c r="N180" s="1" t="s">
        <v>36</v>
      </c>
      <c r="O180" s="5">
        <v>79.3</v>
      </c>
    </row>
    <row r="181" spans="2:15" outlineLevel="1" x14ac:dyDescent="0.25">
      <c r="B181" s="2">
        <v>94492</v>
      </c>
      <c r="C181" s="1" t="s">
        <v>16</v>
      </c>
      <c r="D181" s="1" t="s">
        <v>89</v>
      </c>
      <c r="E181" s="1" t="s">
        <v>76</v>
      </c>
      <c r="F181" s="3">
        <v>44400</v>
      </c>
      <c r="G181" s="3">
        <v>44405</v>
      </c>
      <c r="H181" s="3">
        <v>44922</v>
      </c>
      <c r="I181" s="2">
        <v>11</v>
      </c>
      <c r="J181" s="4" t="s">
        <v>0</v>
      </c>
      <c r="K181" s="1" t="s">
        <v>94</v>
      </c>
      <c r="L181" s="1" t="s">
        <v>24</v>
      </c>
      <c r="M181" s="5">
        <v>42.12</v>
      </c>
      <c r="N181" s="1" t="s">
        <v>37</v>
      </c>
      <c r="O181" s="5">
        <v>94.97</v>
      </c>
    </row>
    <row r="182" spans="2:15" outlineLevel="1" x14ac:dyDescent="0.25">
      <c r="B182" s="2">
        <v>94492</v>
      </c>
      <c r="C182" s="1" t="s">
        <v>16</v>
      </c>
      <c r="D182" s="1" t="s">
        <v>89</v>
      </c>
      <c r="E182" s="1" t="s">
        <v>76</v>
      </c>
      <c r="F182" s="3">
        <v>44400</v>
      </c>
      <c r="G182" s="3">
        <v>44405</v>
      </c>
      <c r="H182" s="3">
        <v>44922</v>
      </c>
      <c r="I182" s="2">
        <v>11</v>
      </c>
      <c r="J182" s="4" t="s">
        <v>0</v>
      </c>
      <c r="K182" s="1" t="s">
        <v>94</v>
      </c>
      <c r="L182" s="1" t="s">
        <v>24</v>
      </c>
      <c r="M182" s="5">
        <v>42.12</v>
      </c>
      <c r="N182" s="1" t="s">
        <v>34</v>
      </c>
      <c r="O182" s="5">
        <v>104.2</v>
      </c>
    </row>
    <row r="183" spans="2:15" outlineLevel="1" x14ac:dyDescent="0.25">
      <c r="B183" s="2">
        <v>94492</v>
      </c>
      <c r="C183" s="1" t="s">
        <v>16</v>
      </c>
      <c r="D183" s="1" t="s">
        <v>89</v>
      </c>
      <c r="E183" s="1" t="s">
        <v>76</v>
      </c>
      <c r="F183" s="3">
        <v>44400</v>
      </c>
      <c r="G183" s="3">
        <v>44405</v>
      </c>
      <c r="H183" s="3">
        <v>44922</v>
      </c>
      <c r="I183" s="2">
        <v>11</v>
      </c>
      <c r="J183" s="4" t="s">
        <v>0</v>
      </c>
      <c r="K183" s="1" t="s">
        <v>94</v>
      </c>
      <c r="L183" s="1" t="s">
        <v>24</v>
      </c>
      <c r="M183" s="5">
        <v>42.12</v>
      </c>
      <c r="N183" s="1" t="s">
        <v>26</v>
      </c>
      <c r="O183" s="5">
        <v>135</v>
      </c>
    </row>
    <row r="184" spans="2:15" outlineLevel="1" x14ac:dyDescent="0.25">
      <c r="B184" s="2">
        <v>94492</v>
      </c>
      <c r="C184" s="1" t="s">
        <v>16</v>
      </c>
      <c r="D184" s="1" t="s">
        <v>89</v>
      </c>
      <c r="E184" s="1" t="s">
        <v>76</v>
      </c>
      <c r="F184" s="3">
        <v>44400</v>
      </c>
      <c r="G184" s="3">
        <v>44405</v>
      </c>
      <c r="H184" s="3">
        <v>44922</v>
      </c>
      <c r="I184" s="2">
        <v>11</v>
      </c>
      <c r="J184" s="4" t="s">
        <v>0</v>
      </c>
      <c r="K184" s="1" t="s">
        <v>94</v>
      </c>
      <c r="L184" s="1" t="s">
        <v>24</v>
      </c>
      <c r="M184" s="5">
        <v>42.12</v>
      </c>
      <c r="N184" s="1" t="s">
        <v>35</v>
      </c>
      <c r="O184" s="5">
        <v>189.12</v>
      </c>
    </row>
    <row r="185" spans="2:15" outlineLevel="1" x14ac:dyDescent="0.25">
      <c r="B185" s="2">
        <v>94492</v>
      </c>
      <c r="C185" s="1" t="s">
        <v>16</v>
      </c>
      <c r="D185" s="1" t="s">
        <v>89</v>
      </c>
      <c r="E185" s="1" t="s">
        <v>76</v>
      </c>
      <c r="F185" s="3">
        <v>44400</v>
      </c>
      <c r="G185" s="3">
        <v>44405</v>
      </c>
      <c r="H185" s="3">
        <v>44922</v>
      </c>
      <c r="I185" s="2">
        <v>11</v>
      </c>
      <c r="J185" s="4" t="s">
        <v>0</v>
      </c>
      <c r="K185" s="1" t="s">
        <v>94</v>
      </c>
      <c r="L185" s="1" t="s">
        <v>24</v>
      </c>
      <c r="M185" s="5">
        <v>42.12</v>
      </c>
      <c r="N185" s="1" t="s">
        <v>91</v>
      </c>
      <c r="O185" s="5">
        <v>219.73</v>
      </c>
    </row>
    <row r="186" spans="2:15" outlineLevel="1" x14ac:dyDescent="0.25">
      <c r="B186" s="2">
        <v>94492</v>
      </c>
      <c r="C186" s="1" t="s">
        <v>16</v>
      </c>
      <c r="D186" s="1" t="s">
        <v>89</v>
      </c>
      <c r="E186" s="1" t="s">
        <v>76</v>
      </c>
      <c r="F186" s="3">
        <v>44400</v>
      </c>
      <c r="G186" s="3">
        <v>44405</v>
      </c>
      <c r="H186" s="3">
        <v>44922</v>
      </c>
      <c r="I186" s="2">
        <v>11</v>
      </c>
      <c r="J186" s="4" t="s">
        <v>0</v>
      </c>
      <c r="K186" s="1" t="s">
        <v>94</v>
      </c>
      <c r="L186" s="1" t="s">
        <v>24</v>
      </c>
      <c r="M186" s="5">
        <v>42.12</v>
      </c>
      <c r="N186" s="1" t="s">
        <v>39</v>
      </c>
      <c r="O186" s="5">
        <v>743.34</v>
      </c>
    </row>
    <row r="187" spans="2:15" outlineLevel="1" x14ac:dyDescent="0.25">
      <c r="B187" s="2">
        <v>95376</v>
      </c>
      <c r="C187" s="1" t="s">
        <v>16</v>
      </c>
      <c r="D187" s="1" t="s">
        <v>66</v>
      </c>
      <c r="E187" s="1" t="s">
        <v>67</v>
      </c>
      <c r="F187" s="3">
        <v>44447</v>
      </c>
      <c r="G187" s="3">
        <v>44467</v>
      </c>
      <c r="H187" s="3">
        <v>44984</v>
      </c>
      <c r="I187" s="2">
        <v>17</v>
      </c>
      <c r="J187" s="4" t="s">
        <v>0</v>
      </c>
      <c r="K187" s="1" t="s">
        <v>92</v>
      </c>
      <c r="L187" s="1" t="s">
        <v>20</v>
      </c>
      <c r="M187" s="5">
        <v>27</v>
      </c>
      <c r="N187" s="1" t="s">
        <v>36</v>
      </c>
      <c r="O187" s="5">
        <v>33.799999999999997</v>
      </c>
    </row>
    <row r="188" spans="2:15" outlineLevel="1" x14ac:dyDescent="0.25">
      <c r="B188" s="2">
        <v>95376</v>
      </c>
      <c r="C188" s="1" t="s">
        <v>16</v>
      </c>
      <c r="D188" s="1" t="s">
        <v>66</v>
      </c>
      <c r="E188" s="1" t="s">
        <v>67</v>
      </c>
      <c r="F188" s="3">
        <v>44447</v>
      </c>
      <c r="G188" s="3">
        <v>44467</v>
      </c>
      <c r="H188" s="3">
        <v>44984</v>
      </c>
      <c r="I188" s="2">
        <v>17</v>
      </c>
      <c r="J188" s="4" t="s">
        <v>0</v>
      </c>
      <c r="K188" s="1" t="s">
        <v>92</v>
      </c>
      <c r="L188" s="1" t="s">
        <v>20</v>
      </c>
      <c r="M188" s="5">
        <v>27</v>
      </c>
      <c r="N188" s="1" t="s">
        <v>34</v>
      </c>
      <c r="O188" s="5">
        <v>34</v>
      </c>
    </row>
    <row r="189" spans="2:15" outlineLevel="1" x14ac:dyDescent="0.25">
      <c r="B189" s="2">
        <v>95376</v>
      </c>
      <c r="C189" s="1" t="s">
        <v>16</v>
      </c>
      <c r="D189" s="1" t="s">
        <v>66</v>
      </c>
      <c r="E189" s="1" t="s">
        <v>67</v>
      </c>
      <c r="F189" s="3">
        <v>44447</v>
      </c>
      <c r="G189" s="3">
        <v>44467</v>
      </c>
      <c r="H189" s="3">
        <v>44984</v>
      </c>
      <c r="I189" s="2">
        <v>17</v>
      </c>
      <c r="J189" s="4" t="s">
        <v>0</v>
      </c>
      <c r="K189" s="1" t="s">
        <v>92</v>
      </c>
      <c r="L189" s="1" t="s">
        <v>20</v>
      </c>
      <c r="M189" s="5">
        <v>27</v>
      </c>
      <c r="N189" s="1" t="s">
        <v>24</v>
      </c>
      <c r="O189" s="5">
        <v>34.889000000000003</v>
      </c>
    </row>
    <row r="190" spans="2:15" outlineLevel="1" x14ac:dyDescent="0.25">
      <c r="B190" s="2">
        <v>95376</v>
      </c>
      <c r="C190" s="1" t="s">
        <v>16</v>
      </c>
      <c r="D190" s="1" t="s">
        <v>66</v>
      </c>
      <c r="E190" s="1" t="s">
        <v>67</v>
      </c>
      <c r="F190" s="3">
        <v>44447</v>
      </c>
      <c r="G190" s="3">
        <v>44467</v>
      </c>
      <c r="H190" s="3">
        <v>44984</v>
      </c>
      <c r="I190" s="2">
        <v>17</v>
      </c>
      <c r="J190" s="4" t="s">
        <v>0</v>
      </c>
      <c r="K190" s="1" t="s">
        <v>92</v>
      </c>
      <c r="L190" s="1" t="s">
        <v>20</v>
      </c>
      <c r="M190" s="5">
        <v>27</v>
      </c>
      <c r="N190" s="1" t="s">
        <v>37</v>
      </c>
      <c r="O190" s="5">
        <v>37.124000000000002</v>
      </c>
    </row>
    <row r="191" spans="2:15" outlineLevel="1" x14ac:dyDescent="0.25">
      <c r="B191" s="2">
        <v>95376</v>
      </c>
      <c r="C191" s="1" t="s">
        <v>16</v>
      </c>
      <c r="D191" s="1" t="s">
        <v>66</v>
      </c>
      <c r="E191" s="1" t="s">
        <v>67</v>
      </c>
      <c r="F191" s="3">
        <v>44447</v>
      </c>
      <c r="G191" s="3">
        <v>44467</v>
      </c>
      <c r="H191" s="3">
        <v>44984</v>
      </c>
      <c r="I191" s="2">
        <v>17</v>
      </c>
      <c r="J191" s="4">
        <v>4537</v>
      </c>
      <c r="K191" s="1" t="s">
        <v>92</v>
      </c>
      <c r="L191" s="1" t="s">
        <v>20</v>
      </c>
      <c r="M191" s="5">
        <v>27</v>
      </c>
      <c r="N191" s="1" t="s">
        <v>35</v>
      </c>
      <c r="O191" s="5">
        <v>38.85</v>
      </c>
    </row>
    <row r="192" spans="2:15" outlineLevel="1" x14ac:dyDescent="0.25">
      <c r="B192" s="2">
        <v>95376</v>
      </c>
      <c r="C192" s="1" t="s">
        <v>16</v>
      </c>
      <c r="D192" s="1" t="s">
        <v>66</v>
      </c>
      <c r="E192" s="1" t="s">
        <v>67</v>
      </c>
      <c r="F192" s="3">
        <v>44447</v>
      </c>
      <c r="G192" s="3">
        <v>44467</v>
      </c>
      <c r="H192" s="3">
        <v>44984</v>
      </c>
      <c r="I192" s="2">
        <v>17</v>
      </c>
      <c r="J192" s="4" t="s">
        <v>0</v>
      </c>
      <c r="K192" s="1" t="s">
        <v>92</v>
      </c>
      <c r="L192" s="1" t="s">
        <v>20</v>
      </c>
      <c r="M192" s="5">
        <v>27</v>
      </c>
      <c r="N192" s="1" t="s">
        <v>25</v>
      </c>
      <c r="O192" s="5">
        <v>39.99</v>
      </c>
    </row>
    <row r="193" spans="2:15" outlineLevel="1" x14ac:dyDescent="0.25">
      <c r="B193" s="2">
        <v>95376</v>
      </c>
      <c r="C193" s="1" t="s">
        <v>16</v>
      </c>
      <c r="D193" s="1" t="s">
        <v>66</v>
      </c>
      <c r="E193" s="1" t="s">
        <v>67</v>
      </c>
      <c r="F193" s="3">
        <v>44447</v>
      </c>
      <c r="G193" s="3">
        <v>44467</v>
      </c>
      <c r="H193" s="3">
        <v>44984</v>
      </c>
      <c r="I193" s="2">
        <v>17</v>
      </c>
      <c r="J193" s="4" t="s">
        <v>0</v>
      </c>
      <c r="K193" s="1" t="s">
        <v>92</v>
      </c>
      <c r="L193" s="1" t="s">
        <v>20</v>
      </c>
      <c r="M193" s="5">
        <v>27</v>
      </c>
      <c r="N193" s="1" t="s">
        <v>47</v>
      </c>
      <c r="O193" s="5">
        <v>88</v>
      </c>
    </row>
    <row r="194" spans="2:15" outlineLevel="1" x14ac:dyDescent="0.25">
      <c r="B194" s="2">
        <v>95376</v>
      </c>
      <c r="C194" s="1" t="s">
        <v>16</v>
      </c>
      <c r="D194" s="1" t="s">
        <v>66</v>
      </c>
      <c r="E194" s="1" t="s">
        <v>67</v>
      </c>
      <c r="F194" s="3">
        <v>44447</v>
      </c>
      <c r="G194" s="3">
        <v>44467</v>
      </c>
      <c r="H194" s="3">
        <v>44984</v>
      </c>
      <c r="I194" s="2">
        <v>17</v>
      </c>
      <c r="J194" s="4" t="s">
        <v>0</v>
      </c>
      <c r="K194" s="1" t="s">
        <v>92</v>
      </c>
      <c r="L194" s="1" t="s">
        <v>20</v>
      </c>
      <c r="M194" s="5">
        <v>27</v>
      </c>
      <c r="N194" s="1" t="s">
        <v>26</v>
      </c>
      <c r="O194" s="5">
        <v>119.5</v>
      </c>
    </row>
    <row r="195" spans="2:15" outlineLevel="1" x14ac:dyDescent="0.25">
      <c r="B195" s="2">
        <v>95194</v>
      </c>
      <c r="C195" s="1" t="s">
        <v>43</v>
      </c>
      <c r="D195" s="1" t="s">
        <v>44</v>
      </c>
      <c r="E195" s="1" t="s">
        <v>45</v>
      </c>
      <c r="F195" s="3">
        <v>44487</v>
      </c>
      <c r="G195" s="3">
        <v>44487</v>
      </c>
      <c r="H195" s="3">
        <v>45230</v>
      </c>
      <c r="I195" s="2">
        <v>24</v>
      </c>
      <c r="J195" s="4" t="s">
        <v>0</v>
      </c>
      <c r="K195" s="1" t="s">
        <v>95</v>
      </c>
      <c r="L195" s="1" t="s">
        <v>20</v>
      </c>
      <c r="M195" s="5">
        <v>23</v>
      </c>
      <c r="N195" s="1" t="s">
        <v>24</v>
      </c>
      <c r="O195" s="5">
        <v>26.415890000000001</v>
      </c>
    </row>
    <row r="196" spans="2:15" outlineLevel="1" x14ac:dyDescent="0.25">
      <c r="B196" s="2">
        <v>95194</v>
      </c>
      <c r="C196" s="1" t="s">
        <v>43</v>
      </c>
      <c r="D196" s="1" t="s">
        <v>44</v>
      </c>
      <c r="E196" s="1" t="s">
        <v>45</v>
      </c>
      <c r="F196" s="3">
        <v>44487</v>
      </c>
      <c r="G196" s="3">
        <v>44487</v>
      </c>
      <c r="H196" s="3">
        <v>45230</v>
      </c>
      <c r="I196" s="2">
        <v>24</v>
      </c>
      <c r="J196" s="4" t="s">
        <v>0</v>
      </c>
      <c r="K196" s="1" t="s">
        <v>95</v>
      </c>
      <c r="L196" s="1" t="s">
        <v>20</v>
      </c>
      <c r="M196" s="5">
        <v>23</v>
      </c>
      <c r="N196" s="1" t="s">
        <v>36</v>
      </c>
      <c r="O196" s="5">
        <v>29.5</v>
      </c>
    </row>
    <row r="197" spans="2:15" outlineLevel="1" x14ac:dyDescent="0.25">
      <c r="B197" s="2">
        <v>95194</v>
      </c>
      <c r="C197" s="1" t="s">
        <v>43</v>
      </c>
      <c r="D197" s="1" t="s">
        <v>44</v>
      </c>
      <c r="E197" s="1" t="s">
        <v>45</v>
      </c>
      <c r="F197" s="3">
        <v>44487</v>
      </c>
      <c r="G197" s="3">
        <v>44487</v>
      </c>
      <c r="H197" s="3">
        <v>45230</v>
      </c>
      <c r="I197" s="2">
        <v>24</v>
      </c>
      <c r="J197" s="4">
        <v>2021</v>
      </c>
      <c r="K197" s="1" t="s">
        <v>95</v>
      </c>
      <c r="L197" s="1" t="s">
        <v>20</v>
      </c>
      <c r="M197" s="5">
        <v>23</v>
      </c>
      <c r="N197" s="1" t="s">
        <v>35</v>
      </c>
      <c r="O197" s="5">
        <v>35.35</v>
      </c>
    </row>
    <row r="198" spans="2:15" outlineLevel="1" x14ac:dyDescent="0.25">
      <c r="B198" s="2">
        <v>95194</v>
      </c>
      <c r="C198" s="1" t="s">
        <v>43</v>
      </c>
      <c r="D198" s="1" t="s">
        <v>44</v>
      </c>
      <c r="E198" s="1" t="s">
        <v>45</v>
      </c>
      <c r="F198" s="3">
        <v>44487</v>
      </c>
      <c r="G198" s="3">
        <v>44487</v>
      </c>
      <c r="H198" s="3">
        <v>45230</v>
      </c>
      <c r="I198" s="2">
        <v>24</v>
      </c>
      <c r="J198" s="4" t="s">
        <v>0</v>
      </c>
      <c r="K198" s="1" t="s">
        <v>95</v>
      </c>
      <c r="L198" s="1" t="s">
        <v>20</v>
      </c>
      <c r="M198" s="5">
        <v>23</v>
      </c>
      <c r="N198" s="1" t="s">
        <v>47</v>
      </c>
      <c r="O198" s="5">
        <v>35.380000000000003</v>
      </c>
    </row>
    <row r="199" spans="2:15" outlineLevel="1" x14ac:dyDescent="0.25">
      <c r="B199" s="2">
        <v>95194</v>
      </c>
      <c r="C199" s="1" t="s">
        <v>43</v>
      </c>
      <c r="D199" s="1" t="s">
        <v>44</v>
      </c>
      <c r="E199" s="1" t="s">
        <v>45</v>
      </c>
      <c r="F199" s="3">
        <v>44487</v>
      </c>
      <c r="G199" s="3">
        <v>44487</v>
      </c>
      <c r="H199" s="3">
        <v>45230</v>
      </c>
      <c r="I199" s="2">
        <v>24</v>
      </c>
      <c r="J199" s="4" t="s">
        <v>0</v>
      </c>
      <c r="K199" s="1" t="s">
        <v>95</v>
      </c>
      <c r="L199" s="1" t="s">
        <v>20</v>
      </c>
      <c r="M199" s="5">
        <v>23</v>
      </c>
      <c r="N199" s="1" t="s">
        <v>25</v>
      </c>
      <c r="O199" s="5">
        <v>39.99</v>
      </c>
    </row>
    <row r="200" spans="2:15" outlineLevel="1" x14ac:dyDescent="0.25">
      <c r="B200" s="2">
        <v>95194</v>
      </c>
      <c r="C200" s="1" t="s">
        <v>43</v>
      </c>
      <c r="D200" s="1" t="s">
        <v>44</v>
      </c>
      <c r="E200" s="1" t="s">
        <v>45</v>
      </c>
      <c r="F200" s="3">
        <v>44487</v>
      </c>
      <c r="G200" s="3">
        <v>44487</v>
      </c>
      <c r="H200" s="3">
        <v>45230</v>
      </c>
      <c r="I200" s="2">
        <v>24</v>
      </c>
      <c r="J200" s="4" t="s">
        <v>0</v>
      </c>
      <c r="K200" s="1" t="s">
        <v>95</v>
      </c>
      <c r="L200" s="1" t="s">
        <v>20</v>
      </c>
      <c r="M200" s="5">
        <v>23</v>
      </c>
      <c r="N200" s="1" t="s">
        <v>37</v>
      </c>
      <c r="O200" s="5">
        <v>42.5</v>
      </c>
    </row>
    <row r="201" spans="2:15" outlineLevel="1" x14ac:dyDescent="0.25">
      <c r="B201" s="2">
        <v>95194</v>
      </c>
      <c r="C201" s="1" t="s">
        <v>43</v>
      </c>
      <c r="D201" s="1" t="s">
        <v>44</v>
      </c>
      <c r="E201" s="1" t="s">
        <v>45</v>
      </c>
      <c r="F201" s="3">
        <v>44487</v>
      </c>
      <c r="G201" s="3">
        <v>44487</v>
      </c>
      <c r="H201" s="3">
        <v>45230</v>
      </c>
      <c r="I201" s="2">
        <v>24</v>
      </c>
      <c r="J201" s="4" t="s">
        <v>0</v>
      </c>
      <c r="K201" s="1" t="s">
        <v>95</v>
      </c>
      <c r="L201" s="1" t="s">
        <v>20</v>
      </c>
      <c r="M201" s="5">
        <v>23</v>
      </c>
      <c r="N201" s="1" t="s">
        <v>26</v>
      </c>
      <c r="O201" s="5">
        <v>119.82980000000001</v>
      </c>
    </row>
    <row r="202" spans="2:15" outlineLevel="1" x14ac:dyDescent="0.25">
      <c r="B202" s="2">
        <v>95194</v>
      </c>
      <c r="C202" s="1" t="s">
        <v>43</v>
      </c>
      <c r="D202" s="1" t="s">
        <v>44</v>
      </c>
      <c r="E202" s="1" t="s">
        <v>45</v>
      </c>
      <c r="F202" s="3">
        <v>44487</v>
      </c>
      <c r="G202" s="3">
        <v>44487</v>
      </c>
      <c r="H202" s="3">
        <v>45230</v>
      </c>
      <c r="I202" s="2">
        <v>24</v>
      </c>
      <c r="J202" s="4" t="s">
        <v>0</v>
      </c>
      <c r="K202" s="1" t="s">
        <v>95</v>
      </c>
      <c r="L202" s="1" t="s">
        <v>20</v>
      </c>
      <c r="M202" s="5">
        <v>23</v>
      </c>
      <c r="N202" s="1" t="s">
        <v>48</v>
      </c>
      <c r="O202" s="5">
        <v>740</v>
      </c>
    </row>
    <row r="203" spans="2:15" outlineLevel="1" x14ac:dyDescent="0.25">
      <c r="B203" s="2">
        <v>95194</v>
      </c>
      <c r="C203" s="1" t="s">
        <v>43</v>
      </c>
      <c r="D203" s="1" t="s">
        <v>44</v>
      </c>
      <c r="E203" s="1" t="s">
        <v>45</v>
      </c>
      <c r="F203" s="3">
        <v>44487</v>
      </c>
      <c r="G203" s="3">
        <v>44487</v>
      </c>
      <c r="H203" s="3">
        <v>45230</v>
      </c>
      <c r="I203" s="2">
        <v>24</v>
      </c>
      <c r="J203" s="4" t="s">
        <v>0</v>
      </c>
      <c r="K203" s="1" t="s">
        <v>95</v>
      </c>
      <c r="L203" s="1" t="s">
        <v>20</v>
      </c>
      <c r="M203" s="5">
        <v>23</v>
      </c>
      <c r="N203" s="1" t="s">
        <v>39</v>
      </c>
      <c r="O203" s="5">
        <v>743.34</v>
      </c>
    </row>
    <row r="204" spans="2:15" outlineLevel="1" x14ac:dyDescent="0.25">
      <c r="B204" s="2">
        <v>95133</v>
      </c>
      <c r="C204" s="1" t="s">
        <v>16</v>
      </c>
      <c r="D204" s="1" t="s">
        <v>17</v>
      </c>
      <c r="E204" s="1" t="s">
        <v>18</v>
      </c>
      <c r="F204" s="3">
        <v>44481</v>
      </c>
      <c r="G204" s="3">
        <v>44525</v>
      </c>
      <c r="H204" s="3">
        <v>45620</v>
      </c>
      <c r="I204" s="2">
        <v>36</v>
      </c>
      <c r="J204" s="4">
        <v>1667</v>
      </c>
      <c r="K204" s="1" t="s">
        <v>19</v>
      </c>
      <c r="L204" s="1" t="s">
        <v>20</v>
      </c>
      <c r="M204" s="5">
        <v>25.155000000000001</v>
      </c>
      <c r="N204" s="1" t="s">
        <v>0</v>
      </c>
      <c r="O204" s="5" t="s">
        <v>0</v>
      </c>
    </row>
    <row r="205" spans="2:15" outlineLevel="1" x14ac:dyDescent="0.25">
      <c r="B205" s="2">
        <v>94460</v>
      </c>
      <c r="C205" s="1" t="s">
        <v>16</v>
      </c>
      <c r="D205" s="1" t="s">
        <v>58</v>
      </c>
      <c r="E205" s="1" t="s">
        <v>51</v>
      </c>
      <c r="F205" s="3">
        <v>44467</v>
      </c>
      <c r="G205" s="3">
        <v>44562</v>
      </c>
      <c r="H205" s="3">
        <v>46022</v>
      </c>
      <c r="I205" s="2">
        <v>36</v>
      </c>
      <c r="J205" s="4" t="s">
        <v>0</v>
      </c>
      <c r="K205" s="1" t="s">
        <v>96</v>
      </c>
      <c r="L205" s="1" t="s">
        <v>34</v>
      </c>
      <c r="M205" s="5">
        <v>23</v>
      </c>
      <c r="N205" s="1" t="s">
        <v>24</v>
      </c>
      <c r="O205" s="5">
        <v>26.415890000000001</v>
      </c>
    </row>
    <row r="206" spans="2:15" outlineLevel="1" x14ac:dyDescent="0.25">
      <c r="B206" s="2">
        <v>94460</v>
      </c>
      <c r="C206" s="1" t="s">
        <v>16</v>
      </c>
      <c r="D206" s="1" t="s">
        <v>58</v>
      </c>
      <c r="E206" s="1" t="s">
        <v>51</v>
      </c>
      <c r="F206" s="3">
        <v>44467</v>
      </c>
      <c r="G206" s="3">
        <v>44562</v>
      </c>
      <c r="H206" s="3">
        <v>46022</v>
      </c>
      <c r="I206" s="2">
        <v>36</v>
      </c>
      <c r="J206" s="4" t="s">
        <v>0</v>
      </c>
      <c r="K206" s="1" t="s">
        <v>96</v>
      </c>
      <c r="L206" s="1" t="s">
        <v>34</v>
      </c>
      <c r="M206" s="5">
        <v>23</v>
      </c>
      <c r="N206" s="1" t="s">
        <v>20</v>
      </c>
      <c r="O206" s="5">
        <v>27.5</v>
      </c>
    </row>
    <row r="207" spans="2:15" outlineLevel="1" x14ac:dyDescent="0.25">
      <c r="B207" s="2">
        <v>94460</v>
      </c>
      <c r="C207" s="1" t="s">
        <v>16</v>
      </c>
      <c r="D207" s="1" t="s">
        <v>58</v>
      </c>
      <c r="E207" s="1" t="s">
        <v>51</v>
      </c>
      <c r="F207" s="3">
        <v>44467</v>
      </c>
      <c r="G207" s="3">
        <v>44562</v>
      </c>
      <c r="H207" s="3">
        <v>46022</v>
      </c>
      <c r="I207" s="2">
        <v>36</v>
      </c>
      <c r="J207" s="4" t="s">
        <v>0</v>
      </c>
      <c r="K207" s="1" t="s">
        <v>96</v>
      </c>
      <c r="L207" s="1" t="s">
        <v>34</v>
      </c>
      <c r="M207" s="5">
        <v>23</v>
      </c>
      <c r="N207" s="1" t="s">
        <v>36</v>
      </c>
      <c r="O207" s="5">
        <v>29.5</v>
      </c>
    </row>
    <row r="208" spans="2:15" outlineLevel="1" x14ac:dyDescent="0.25">
      <c r="B208" s="2">
        <v>94460</v>
      </c>
      <c r="C208" s="1" t="s">
        <v>16</v>
      </c>
      <c r="D208" s="1" t="s">
        <v>58</v>
      </c>
      <c r="E208" s="1" t="s">
        <v>51</v>
      </c>
      <c r="F208" s="3">
        <v>44467</v>
      </c>
      <c r="G208" s="3">
        <v>44562</v>
      </c>
      <c r="H208" s="3">
        <v>46022</v>
      </c>
      <c r="I208" s="2">
        <v>36</v>
      </c>
      <c r="J208" s="4">
        <v>1285</v>
      </c>
      <c r="K208" s="1" t="s">
        <v>96</v>
      </c>
      <c r="L208" s="1" t="s">
        <v>34</v>
      </c>
      <c r="M208" s="5">
        <v>23</v>
      </c>
      <c r="N208" s="1" t="s">
        <v>35</v>
      </c>
      <c r="O208" s="5">
        <v>37.75</v>
      </c>
    </row>
    <row r="209" spans="2:15" outlineLevel="1" x14ac:dyDescent="0.25">
      <c r="B209" s="2">
        <v>94460</v>
      </c>
      <c r="C209" s="1" t="s">
        <v>16</v>
      </c>
      <c r="D209" s="1" t="s">
        <v>58</v>
      </c>
      <c r="E209" s="1" t="s">
        <v>51</v>
      </c>
      <c r="F209" s="3">
        <v>44467</v>
      </c>
      <c r="G209" s="3">
        <v>44562</v>
      </c>
      <c r="H209" s="3">
        <v>46022</v>
      </c>
      <c r="I209" s="2">
        <v>36</v>
      </c>
      <c r="J209" s="4" t="s">
        <v>0</v>
      </c>
      <c r="K209" s="1" t="s">
        <v>96</v>
      </c>
      <c r="L209" s="1" t="s">
        <v>34</v>
      </c>
      <c r="M209" s="5">
        <v>23</v>
      </c>
      <c r="N209" s="1" t="s">
        <v>25</v>
      </c>
      <c r="O209" s="5">
        <v>39.99</v>
      </c>
    </row>
    <row r="210" spans="2:15" outlineLevel="1" x14ac:dyDescent="0.25">
      <c r="B210" s="2">
        <v>94460</v>
      </c>
      <c r="C210" s="1" t="s">
        <v>16</v>
      </c>
      <c r="D210" s="1" t="s">
        <v>58</v>
      </c>
      <c r="E210" s="1" t="s">
        <v>51</v>
      </c>
      <c r="F210" s="3">
        <v>44467</v>
      </c>
      <c r="G210" s="3">
        <v>44562</v>
      </c>
      <c r="H210" s="3">
        <v>46022</v>
      </c>
      <c r="I210" s="2">
        <v>36</v>
      </c>
      <c r="J210" s="4" t="s">
        <v>0</v>
      </c>
      <c r="K210" s="1" t="s">
        <v>96</v>
      </c>
      <c r="L210" s="1" t="s">
        <v>34</v>
      </c>
      <c r="M210" s="5">
        <v>23</v>
      </c>
      <c r="N210" s="1" t="s">
        <v>37</v>
      </c>
      <c r="O210" s="5">
        <v>42.5</v>
      </c>
    </row>
    <row r="211" spans="2:15" outlineLevel="1" x14ac:dyDescent="0.25">
      <c r="B211" s="2">
        <v>94460</v>
      </c>
      <c r="C211" s="1" t="s">
        <v>16</v>
      </c>
      <c r="D211" s="1" t="s">
        <v>58</v>
      </c>
      <c r="E211" s="1" t="s">
        <v>51</v>
      </c>
      <c r="F211" s="3">
        <v>44467</v>
      </c>
      <c r="G211" s="3">
        <v>44562</v>
      </c>
      <c r="H211" s="3">
        <v>46022</v>
      </c>
      <c r="I211" s="2">
        <v>36</v>
      </c>
      <c r="J211" s="4" t="s">
        <v>0</v>
      </c>
      <c r="K211" s="1" t="s">
        <v>96</v>
      </c>
      <c r="L211" s="1" t="s">
        <v>34</v>
      </c>
      <c r="M211" s="5">
        <v>23</v>
      </c>
      <c r="N211" s="1" t="s">
        <v>47</v>
      </c>
      <c r="O211" s="5">
        <v>87.95</v>
      </c>
    </row>
    <row r="212" spans="2:15" outlineLevel="1" x14ac:dyDescent="0.25">
      <c r="B212" s="2">
        <v>94460</v>
      </c>
      <c r="C212" s="1" t="s">
        <v>16</v>
      </c>
      <c r="D212" s="1" t="s">
        <v>58</v>
      </c>
      <c r="E212" s="1" t="s">
        <v>51</v>
      </c>
      <c r="F212" s="3">
        <v>44467</v>
      </c>
      <c r="G212" s="3">
        <v>44562</v>
      </c>
      <c r="H212" s="3">
        <v>46022</v>
      </c>
      <c r="I212" s="2">
        <v>36</v>
      </c>
      <c r="J212" s="4" t="s">
        <v>0</v>
      </c>
      <c r="K212" s="1" t="s">
        <v>96</v>
      </c>
      <c r="L212" s="1" t="s">
        <v>34</v>
      </c>
      <c r="M212" s="5">
        <v>23</v>
      </c>
      <c r="N212" s="1" t="s">
        <v>26</v>
      </c>
      <c r="O212" s="5">
        <v>119.32980000000001</v>
      </c>
    </row>
    <row r="213" spans="2:15" outlineLevel="1" x14ac:dyDescent="0.25">
      <c r="B213" s="2">
        <v>94460</v>
      </c>
      <c r="C213" s="1" t="s">
        <v>16</v>
      </c>
      <c r="D213" s="1" t="s">
        <v>58</v>
      </c>
      <c r="E213" s="1" t="s">
        <v>51</v>
      </c>
      <c r="F213" s="3">
        <v>44467</v>
      </c>
      <c r="G213" s="3">
        <v>44562</v>
      </c>
      <c r="H213" s="3">
        <v>46022</v>
      </c>
      <c r="I213" s="2">
        <v>36</v>
      </c>
      <c r="J213" s="4" t="s">
        <v>0</v>
      </c>
      <c r="K213" s="1" t="s">
        <v>96</v>
      </c>
      <c r="L213" s="1" t="s">
        <v>34</v>
      </c>
      <c r="M213" s="5">
        <v>23</v>
      </c>
      <c r="N213" s="1" t="s">
        <v>38</v>
      </c>
      <c r="O213" s="5">
        <v>200</v>
      </c>
    </row>
    <row r="214" spans="2:15" outlineLevel="1" x14ac:dyDescent="0.25">
      <c r="B214" s="2">
        <v>94460</v>
      </c>
      <c r="C214" s="1" t="s">
        <v>16</v>
      </c>
      <c r="D214" s="1" t="s">
        <v>58</v>
      </c>
      <c r="E214" s="1" t="s">
        <v>51</v>
      </c>
      <c r="F214" s="3">
        <v>44467</v>
      </c>
      <c r="G214" s="3">
        <v>44562</v>
      </c>
      <c r="H214" s="3">
        <v>46022</v>
      </c>
      <c r="I214" s="2">
        <v>36</v>
      </c>
      <c r="J214" s="4" t="s">
        <v>0</v>
      </c>
      <c r="K214" s="1" t="s">
        <v>96</v>
      </c>
      <c r="L214" s="1" t="s">
        <v>34</v>
      </c>
      <c r="M214" s="5">
        <v>23</v>
      </c>
      <c r="N214" s="1" t="s">
        <v>48</v>
      </c>
      <c r="O214" s="5">
        <v>240</v>
      </c>
    </row>
    <row r="215" spans="2:15" outlineLevel="1" x14ac:dyDescent="0.25">
      <c r="B215" s="2">
        <v>94460</v>
      </c>
      <c r="C215" s="1" t="s">
        <v>16</v>
      </c>
      <c r="D215" s="1" t="s">
        <v>58</v>
      </c>
      <c r="E215" s="1" t="s">
        <v>51</v>
      </c>
      <c r="F215" s="3">
        <v>44467</v>
      </c>
      <c r="G215" s="3">
        <v>44562</v>
      </c>
      <c r="H215" s="3">
        <v>46022</v>
      </c>
      <c r="I215" s="2">
        <v>36</v>
      </c>
      <c r="J215" s="4" t="s">
        <v>0</v>
      </c>
      <c r="K215" s="1" t="s">
        <v>96</v>
      </c>
      <c r="L215" s="1" t="s">
        <v>34</v>
      </c>
      <c r="M215" s="5">
        <v>23</v>
      </c>
      <c r="N215" s="1" t="s">
        <v>39</v>
      </c>
      <c r="O215" s="5">
        <v>743.34</v>
      </c>
    </row>
    <row r="216" spans="2:15" outlineLevel="1" x14ac:dyDescent="0.25">
      <c r="B216" s="2">
        <v>98605</v>
      </c>
      <c r="C216" s="1" t="s">
        <v>27</v>
      </c>
      <c r="D216" s="1" t="s">
        <v>28</v>
      </c>
      <c r="E216" s="1" t="s">
        <v>29</v>
      </c>
      <c r="F216" s="3">
        <v>44587</v>
      </c>
      <c r="G216" s="3">
        <v>44587</v>
      </c>
      <c r="H216" s="3">
        <v>45688</v>
      </c>
      <c r="I216" s="2">
        <v>36</v>
      </c>
      <c r="J216" s="4">
        <v>1822</v>
      </c>
      <c r="K216" s="1" t="s">
        <v>19</v>
      </c>
      <c r="L216" s="1" t="s">
        <v>20</v>
      </c>
      <c r="M216" s="5">
        <v>22.864999999999998</v>
      </c>
      <c r="N216" s="1" t="s">
        <v>0</v>
      </c>
      <c r="O216" s="5" t="s">
        <v>0</v>
      </c>
    </row>
    <row r="217" spans="2:15" outlineLevel="1" x14ac:dyDescent="0.25">
      <c r="B217" s="1"/>
      <c r="F217" s="1"/>
      <c r="G217" s="1"/>
      <c r="H217" s="1"/>
      <c r="I217" s="1"/>
      <c r="J217" s="4" t="str">
        <f>CONCATENATE("Totale: ", TEXT(SUBTOTAL(9, J159:J216), "###.###.###"), "")</f>
        <v>Totale: 71109..</v>
      </c>
      <c r="M217" s="1"/>
      <c r="O217" s="1"/>
    </row>
    <row r="218" spans="2:15" x14ac:dyDescent="0.25">
      <c r="B218" s="1"/>
      <c r="F218" s="1"/>
      <c r="G218" s="1"/>
      <c r="H218" s="1"/>
      <c r="I218" s="1"/>
      <c r="J218" s="4" t="str">
        <f>CONCATENATE("Totale generale: ", TEXT(SUBTOTAL(9, J4:J217), "###.###.###"), "")</f>
        <v>Totale generale: 207248..</v>
      </c>
      <c r="M218" s="1"/>
      <c r="O218" s="1"/>
    </row>
  </sheetData>
  <autoFilter ref="A2:O217" xr:uid="{00000000-0009-0000-0000-000000000000}"/>
  <pageMargins left="0.7" right="0.7" top="0.75" bottom="0.75" header="0.3" footer="0.3"/>
  <pageSetup fitToWidth="0" fitToHeight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0038-1B55-4725-A5D6-00EBD347E9B3}">
  <dimension ref="A3:L7"/>
  <sheetViews>
    <sheetView workbookViewId="0">
      <selection activeCell="L7" sqref="L7"/>
    </sheetView>
  </sheetViews>
  <sheetFormatPr defaultRowHeight="15" x14ac:dyDescent="0.25"/>
  <cols>
    <col min="1" max="1" width="18.7109375" customWidth="1"/>
    <col min="2" max="2" width="12.7109375" customWidth="1"/>
    <col min="3" max="3" width="23" bestFit="1" customWidth="1"/>
    <col min="4" max="4" width="18.7109375" customWidth="1"/>
    <col min="5" max="5" width="13.7109375" bestFit="1" customWidth="1"/>
    <col min="6" max="11" width="14.28515625" bestFit="1" customWidth="1"/>
  </cols>
  <sheetData>
    <row r="3" spans="1:12" ht="30" x14ac:dyDescent="0.25">
      <c r="A3" s="78" t="s">
        <v>139</v>
      </c>
      <c r="B3" s="79" t="s">
        <v>140</v>
      </c>
      <c r="C3" s="78" t="s">
        <v>141</v>
      </c>
      <c r="D3" s="79" t="s">
        <v>142</v>
      </c>
      <c r="E3" s="80" t="s">
        <v>143</v>
      </c>
      <c r="F3" s="78" t="s">
        <v>144</v>
      </c>
      <c r="G3" s="78" t="s">
        <v>145</v>
      </c>
      <c r="H3" s="78" t="s">
        <v>146</v>
      </c>
      <c r="I3" s="78" t="s">
        <v>147</v>
      </c>
      <c r="J3" s="78" t="s">
        <v>148</v>
      </c>
      <c r="K3" s="78" t="s">
        <v>149</v>
      </c>
    </row>
    <row r="4" spans="1:12" ht="30" x14ac:dyDescent="0.25">
      <c r="A4" s="81" t="s">
        <v>150</v>
      </c>
      <c r="B4" s="81" t="s">
        <v>151</v>
      </c>
      <c r="C4" s="52" t="s">
        <v>152</v>
      </c>
      <c r="D4" s="82" t="s">
        <v>153</v>
      </c>
      <c r="E4" t="s">
        <v>154</v>
      </c>
      <c r="F4" s="83"/>
      <c r="G4" s="83"/>
      <c r="H4" s="83">
        <v>338</v>
      </c>
      <c r="I4" s="83">
        <v>64</v>
      </c>
      <c r="J4" s="83"/>
      <c r="K4" s="83"/>
    </row>
    <row r="5" spans="1:12" ht="45" x14ac:dyDescent="0.25">
      <c r="A5" s="81" t="s">
        <v>150</v>
      </c>
      <c r="B5" s="81" t="s">
        <v>151</v>
      </c>
      <c r="C5" s="52" t="s">
        <v>155</v>
      </c>
      <c r="D5" s="82" t="s">
        <v>156</v>
      </c>
      <c r="E5" t="s">
        <v>157</v>
      </c>
      <c r="F5" s="83">
        <v>43807</v>
      </c>
      <c r="G5" s="83">
        <v>44613</v>
      </c>
      <c r="H5" s="83">
        <v>34968</v>
      </c>
      <c r="I5" s="83">
        <v>37061</v>
      </c>
      <c r="J5" s="83">
        <v>44986</v>
      </c>
      <c r="K5" s="83">
        <v>46975</v>
      </c>
    </row>
    <row r="6" spans="1:12" ht="30" x14ac:dyDescent="0.25">
      <c r="A6" s="81" t="s">
        <v>150</v>
      </c>
      <c r="B6" s="81" t="s">
        <v>151</v>
      </c>
      <c r="C6" s="52" t="s">
        <v>158</v>
      </c>
      <c r="D6" s="82" t="s">
        <v>153</v>
      </c>
      <c r="E6" t="s">
        <v>159</v>
      </c>
      <c r="F6" s="83"/>
      <c r="G6" s="83"/>
      <c r="H6" s="83"/>
      <c r="I6" s="83"/>
      <c r="J6" s="83"/>
      <c r="K6" s="83">
        <v>5</v>
      </c>
    </row>
    <row r="7" spans="1:12" x14ac:dyDescent="0.25">
      <c r="A7" s="81" t="s">
        <v>150</v>
      </c>
      <c r="B7" s="84" t="s">
        <v>160</v>
      </c>
      <c r="C7" s="84"/>
      <c r="D7" s="84"/>
      <c r="E7" s="84"/>
      <c r="F7" s="85">
        <v>43807</v>
      </c>
      <c r="G7" s="85">
        <v>44613</v>
      </c>
      <c r="H7" s="85">
        <v>35306</v>
      </c>
      <c r="I7" s="85">
        <v>37125</v>
      </c>
      <c r="J7" s="85">
        <v>44986</v>
      </c>
      <c r="K7" s="85">
        <v>46980</v>
      </c>
      <c r="L7" s="86">
        <f>AVERAGE(I7:K7)</f>
        <v>43030.333333333336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Props1.xml><?xml version="1.0" encoding="utf-8"?>
<ds:datastoreItem xmlns:ds="http://schemas.openxmlformats.org/officeDocument/2006/customXml" ds:itemID="{547BFFD5-D561-441D-91EF-AC58229A932D}"/>
</file>

<file path=customXml/itemProps2.xml><?xml version="1.0" encoding="utf-8"?>
<ds:datastoreItem xmlns:ds="http://schemas.openxmlformats.org/officeDocument/2006/customXml" ds:itemID="{ED8AD905-1C9B-4EC5-8EDE-F464FAA845E8}"/>
</file>

<file path=customXml/itemProps3.xml><?xml version="1.0" encoding="utf-8"?>
<ds:datastoreItem xmlns:ds="http://schemas.openxmlformats.org/officeDocument/2006/customXml" ds:itemID="{AFAD8CA3-735C-4F41-978E-9D999B6AAF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Data</vt:lpstr>
      <vt:lpstr>Pivot</vt:lpstr>
      <vt:lpstr>Tender Details</vt:lpstr>
      <vt:lpstr>Qty</vt:lpstr>
      <vt:lpstr>Tender Details_All</vt:lpstr>
      <vt:lpstr>Raw Data</vt:lpstr>
      <vt:lpstr>MS</vt:lpstr>
    </vt:vector>
  </TitlesOfParts>
  <Company>Dr. Reddy's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Arunachalam</dc:creator>
  <cp:lastModifiedBy>Sethuraman Arunachalam</cp:lastModifiedBy>
  <dcterms:created xsi:type="dcterms:W3CDTF">2022-02-10T11:27:30Z</dcterms:created>
  <dcterms:modified xsi:type="dcterms:W3CDTF">2022-02-23T14:38:46Z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0x010100E62C3E0E3B7A7442B121C4E14381CFA5</vt:lpwstr>
  </property>
</Properties>
</file>