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00078617\Desktop\DPEx\EUG DS Initiative\Tender Bid Price Model\Analytical Results\"/>
    </mc:Choice>
  </mc:AlternateContent>
  <bookViews>
    <workbookView xWindow="0" yWindow="0" windowWidth="20490" windowHeight="7755" activeTab="1"/>
  </bookViews>
  <sheets>
    <sheet name="Sheet1" sheetId="1" r:id="rId1"/>
    <sheet name="Final On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3" i="2"/>
  <c r="F13" i="2"/>
  <c r="H15" i="2" l="1"/>
  <c r="H14" i="2"/>
  <c r="H13" i="2"/>
  <c r="H12" i="2"/>
  <c r="H11" i="2"/>
  <c r="H10" i="2"/>
  <c r="H9" i="2"/>
  <c r="H8" i="2"/>
  <c r="H7" i="2"/>
  <c r="H6" i="2"/>
  <c r="H5" i="2"/>
  <c r="H4" i="2"/>
  <c r="H3" i="2"/>
  <c r="F15" i="2"/>
  <c r="F14" i="2"/>
  <c r="F12" i="2"/>
  <c r="F4" i="2"/>
  <c r="F5" i="2"/>
  <c r="F6" i="2"/>
  <c r="F7" i="2"/>
  <c r="F8" i="2"/>
  <c r="F9" i="2"/>
  <c r="F10" i="2"/>
  <c r="F11" i="2"/>
  <c r="F3" i="2"/>
  <c r="E4" i="2"/>
  <c r="E3" i="2"/>
  <c r="C11" i="2"/>
  <c r="C10" i="2"/>
  <c r="C4" i="2"/>
  <c r="C5" i="2"/>
  <c r="C6" i="2"/>
  <c r="C7" i="2"/>
  <c r="C8" i="2"/>
  <c r="C9" i="2"/>
  <c r="C12" i="2"/>
  <c r="C3" i="2"/>
  <c r="G15" i="2"/>
  <c r="G14" i="2"/>
  <c r="G13" i="2"/>
  <c r="C14" i="2"/>
  <c r="C13" i="2"/>
  <c r="D13" i="2"/>
  <c r="D15" i="2" s="1"/>
  <c r="E15" i="2" s="1"/>
  <c r="D14" i="2"/>
  <c r="C15" i="2"/>
  <c r="B15" i="2"/>
  <c r="B14" i="2"/>
  <c r="B13" i="2"/>
  <c r="G61" i="2"/>
  <c r="G63" i="2" s="1"/>
  <c r="D61" i="2"/>
  <c r="B61" i="2"/>
  <c r="E61" i="2" s="1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E12" i="2"/>
  <c r="E11" i="2"/>
  <c r="E10" i="2"/>
  <c r="E9" i="2"/>
  <c r="E8" i="2"/>
  <c r="E7" i="2"/>
  <c r="E6" i="2"/>
  <c r="E5" i="2"/>
  <c r="B4" i="1"/>
  <c r="B5" i="1"/>
  <c r="B6" i="1"/>
  <c r="B7" i="1"/>
  <c r="B8" i="1"/>
  <c r="B9" i="1"/>
  <c r="B10" i="1"/>
  <c r="B11" i="1"/>
  <c r="B12" i="1"/>
  <c r="B13" i="1"/>
  <c r="B14" i="1"/>
  <c r="B15" i="1"/>
  <c r="B3" i="1"/>
  <c r="I15" i="1"/>
  <c r="I14" i="1"/>
  <c r="I13" i="1"/>
  <c r="G14" i="1"/>
  <c r="H15" i="1"/>
  <c r="H14" i="1"/>
  <c r="E14" i="1"/>
  <c r="H13" i="1"/>
  <c r="G13" i="1"/>
  <c r="G4" i="1"/>
  <c r="G5" i="1"/>
  <c r="G6" i="1"/>
  <c r="G7" i="1"/>
  <c r="G8" i="1"/>
  <c r="G9" i="1"/>
  <c r="G10" i="1"/>
  <c r="G11" i="1"/>
  <c r="G12" i="1"/>
  <c r="G3" i="1"/>
  <c r="F13" i="1"/>
  <c r="E13" i="1"/>
  <c r="C15" i="1"/>
  <c r="D15" i="1"/>
  <c r="C14" i="1"/>
  <c r="D14" i="1" s="1"/>
  <c r="C13" i="1"/>
  <c r="H61" i="2" l="1"/>
  <c r="B63" i="2"/>
  <c r="D63" i="2"/>
  <c r="F14" i="1"/>
  <c r="E15" i="1"/>
  <c r="H61" i="1"/>
  <c r="H63" i="1" s="1"/>
  <c r="E61" i="1"/>
  <c r="C61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H63" i="2" l="1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63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F27" i="2"/>
  <c r="F49" i="2"/>
  <c r="F41" i="2"/>
  <c r="F31" i="2"/>
  <c r="F21" i="2"/>
  <c r="F17" i="2"/>
  <c r="E63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57" i="2"/>
  <c r="F55" i="2"/>
  <c r="F51" i="2"/>
  <c r="F45" i="2"/>
  <c r="F39" i="2"/>
  <c r="F35" i="2"/>
  <c r="F23" i="2"/>
  <c r="F59" i="2"/>
  <c r="F53" i="2"/>
  <c r="F47" i="2"/>
  <c r="F43" i="2"/>
  <c r="F37" i="2"/>
  <c r="F25" i="2"/>
  <c r="F19" i="2"/>
  <c r="F33" i="2"/>
  <c r="F29" i="2"/>
  <c r="F61" i="2"/>
  <c r="C61" i="2"/>
  <c r="G15" i="1"/>
  <c r="F15" i="1"/>
  <c r="I61" i="1"/>
  <c r="C63" i="1"/>
  <c r="E63" i="1"/>
  <c r="F61" i="1"/>
  <c r="G49" i="1" l="1"/>
  <c r="G33" i="1"/>
  <c r="G19" i="1"/>
  <c r="G55" i="1"/>
  <c r="G45" i="1"/>
  <c r="G31" i="1"/>
  <c r="G21" i="1"/>
  <c r="F63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59" i="1"/>
  <c r="G43" i="1"/>
  <c r="G35" i="1"/>
  <c r="G27" i="1"/>
  <c r="G57" i="1"/>
  <c r="G41" i="1"/>
  <c r="G29" i="1"/>
  <c r="G17" i="1"/>
  <c r="G53" i="1"/>
  <c r="G37" i="1"/>
  <c r="G25" i="1"/>
  <c r="G51" i="1"/>
  <c r="G47" i="1"/>
  <c r="G39" i="1"/>
  <c r="G23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2" i="1"/>
  <c r="D10" i="1"/>
  <c r="D8" i="1"/>
  <c r="D6" i="1"/>
  <c r="D4" i="1"/>
  <c r="D63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3" i="1"/>
  <c r="D11" i="1"/>
  <c r="D9" i="1"/>
  <c r="D7" i="1"/>
  <c r="D5" i="1"/>
  <c r="D3" i="1"/>
  <c r="I63" i="1"/>
  <c r="G61" i="1"/>
  <c r="D61" i="1"/>
</calcChain>
</file>

<file path=xl/sharedStrings.xml><?xml version="1.0" encoding="utf-8"?>
<sst xmlns="http://schemas.openxmlformats.org/spreadsheetml/2006/main" count="134" uniqueCount="68">
  <si>
    <t>Client</t>
  </si>
  <si>
    <t>#Tender</t>
  </si>
  <si>
    <t>Tender%</t>
  </si>
  <si>
    <t># DRL Participation</t>
  </si>
  <si>
    <t>DRL Participation1 %</t>
  </si>
  <si>
    <t>DRL Participation2 %</t>
  </si>
  <si>
    <t>DRL Win. Status</t>
  </si>
  <si>
    <t>DRL Win%</t>
  </si>
  <si>
    <t>A.LI.SA. AZIENDA LIGURE SANITARIA DELLA REGIONE LIGURIA</t>
  </si>
  <si>
    <t>REGIONE CALABRIA - Autorità Regionale Stazione Unica Appaltante (SUA)</t>
  </si>
  <si>
    <t>REGIONE TOSCANA</t>
  </si>
  <si>
    <t>STAZIONE UNICA APPALTANTE DELLA REGIONE BASILICATA (SUA-RB)</t>
  </si>
  <si>
    <t>ESTAR - Ente di Supporto Tecnico Amministrativo Regionale</t>
  </si>
  <si>
    <t>ARCS AZIENDA REGIONALE DI COORDINAMENTO PER LA SALUTE</t>
  </si>
  <si>
    <t>Aric Agenzia Regionale di Informatica e Committenza</t>
  </si>
  <si>
    <t>ASUR MARCHE</t>
  </si>
  <si>
    <t>ENTE GESTIONE ACCENTRATA SERVIZI - CHIUSO VEDI ARCS AZIENDA REGIONALE DI COORDINAMENTO PER LA SALUTE</t>
  </si>
  <si>
    <t xml:space="preserve">ARIA s.p.a. - Azienda Regionale per l’Innovazione e gli Acquisti </t>
  </si>
  <si>
    <t>COMPRENSORIO SANITARIO DI  BOLZANO</t>
  </si>
  <si>
    <t>Stazione Unica Appaltante Regione Marche SUAM</t>
  </si>
  <si>
    <t>S.U.A.A. Stazione Unica Appaltante Abruzzo</t>
  </si>
  <si>
    <t>AZIENDA ZERO - REGIONE DEL VENETO</t>
  </si>
  <si>
    <t>A.O. OSPEDALI RIUNITI DI FOGGIA</t>
  </si>
  <si>
    <t>Stazione Unica Appaltante Regionale Liguria (SUAR)</t>
  </si>
  <si>
    <t>ASL DI PESCARA</t>
  </si>
  <si>
    <t>A.O. POLICL.CONSORZIALE</t>
  </si>
  <si>
    <t>ASST OVEST MILANESE</t>
  </si>
  <si>
    <t>ASST DEI SETTE LAGHI</t>
  </si>
  <si>
    <t>ASST SANTI PAOLO E CARLO</t>
  </si>
  <si>
    <t>AZ. PROV. PER I SERVIZI SANITARI - PROVINCIA AUTONOMA DI TRENTO</t>
  </si>
  <si>
    <t>AO DI COSENZA</t>
  </si>
  <si>
    <t>ASST DI LODI</t>
  </si>
  <si>
    <t>ASST MELEGNANO E DELLA MARTESANA</t>
  </si>
  <si>
    <t>ASST RHODENSE</t>
  </si>
  <si>
    <t>AZIENDA SANITARIA LOCALE DI MATERA ASM</t>
  </si>
  <si>
    <t>AZIENDA SANITARIA PROVINCIALE AGRIGENTO</t>
  </si>
  <si>
    <t>FONDAZIONE ISTITUTO SAN RAFFAELE G. GIGLIO DI CEFALU'</t>
  </si>
  <si>
    <t>I.N.R.C.A. ISTITUTO NAZIONALE DI RIPOSO E CURA PER ANZIANI</t>
  </si>
  <si>
    <t>AO MATER DOMINI</t>
  </si>
  <si>
    <t>ASREM - AZIENDA SANITARIA REGIONALE MOLISE</t>
  </si>
  <si>
    <t>ASST DELLA VALTELLINA E DELL'ALTO LARIO</t>
  </si>
  <si>
    <t>ASST LARIANA</t>
  </si>
  <si>
    <t>AZIENDA OSP. UNIVERS. POLICLINICO G. MARTINO</t>
  </si>
  <si>
    <t>AZIENDA OSPEDALIERA DI PERUGIA</t>
  </si>
  <si>
    <t>AZIENDA OSPEDALIERA OSP.RIUN. VILLA SOFIA-CERVELLO</t>
  </si>
  <si>
    <t>AZIENDA OSPEDALIERO - UNIVERSITARIA DI CAGLIARI</t>
  </si>
  <si>
    <t>AZIENDA SANITARIA PROVINCIALE ENNA</t>
  </si>
  <si>
    <t>AZIENDA SANITARIA PROVINCIALE RAGUSA</t>
  </si>
  <si>
    <t>FONDAZIONE IRCCS CA' GRANDA OSPEDALE MAGGIORE POLICLINICO</t>
  </si>
  <si>
    <t>I.O.V. - Istituto Oncologico Veneto - I.R.C.C.S.</t>
  </si>
  <si>
    <t>IRCCS AOU SAN MARTINO</t>
  </si>
  <si>
    <t>Bottom left</t>
  </si>
  <si>
    <t>Grand Total</t>
  </si>
  <si>
    <t>DRL Participation &amp; Wining status across Proximity duration - Check the same</t>
  </si>
  <si>
    <t>Top 10 Total</t>
  </si>
  <si>
    <t>Intercent-Er</t>
  </si>
  <si>
    <t>Regione Siciliana - Assessorato Della Salute</t>
  </si>
  <si>
    <t>So.Re.Sa. Spa</t>
  </si>
  <si>
    <t>Arca S.P.A.- Azienda Regionale Centrale Acquisti - Chiuso Vedi Aria Spa</t>
  </si>
  <si>
    <t>Società Di Committenza Regione Piemonte Spa - Scr Piemonte Spa</t>
  </si>
  <si>
    <t>Innovapuglia Spa</t>
  </si>
  <si>
    <t>Umbria Salute E Servizi S.C.A.R.L.</t>
  </si>
  <si>
    <t>Regione Lazio</t>
  </si>
  <si>
    <t>Regione Veneto - Non Usare Vedi Azienda Zero</t>
  </si>
  <si>
    <t>Regione Sardegna</t>
  </si>
  <si>
    <t>Bottom Left</t>
  </si>
  <si>
    <t>DRL Participation &amp; Wining status across Top 10 Clients</t>
  </si>
  <si>
    <t>List of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</si>
</sst>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F4B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Fill="1" applyBorder="1" applyAlignment="1">
      <alignment horizontal="left" vertical="top"/>
    </xf>
    <xf numFmtId="0" fontId="0" fillId="0" borderId="1" xfId="0" applyFill="1" applyBorder="1"/>
    <xf numFmtId="9" fontId="0" fillId="0" borderId="1" xfId="1" applyFont="1" applyFill="1" applyBorder="1"/>
    <xf numFmtId="0" fontId="3" fillId="2" borderId="1" xfId="0" applyFont="1" applyFill="1" applyBorder="1" applyAlignment="1">
      <alignment horizontal="left" vertical="top"/>
    </xf>
    <xf numFmtId="0" fontId="0" fillId="2" borderId="1" xfId="0" applyFill="1" applyBorder="1"/>
    <xf numFmtId="9" fontId="0" fillId="2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2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center" vertical="top"/>
    </xf>
    <xf numFmtId="9" fontId="5" fillId="4" borderId="1" xfId="1" applyFont="1" applyFill="1" applyBorder="1"/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F4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Normal="100" workbookViewId="0">
      <selection activeCell="B6" sqref="B6"/>
    </sheetView>
  </sheetViews>
  <sheetFormatPr defaultRowHeight="15" x14ac:dyDescent="0.25"/>
  <cols>
    <col min="1" max="2" width="66" customWidth="1"/>
    <col min="3" max="3" width="8.28515625" bestFit="1" customWidth="1"/>
    <col min="4" max="4" width="8.85546875" bestFit="1" customWidth="1"/>
    <col min="5" max="5" width="17.7109375" bestFit="1" customWidth="1"/>
    <col min="6" max="7" width="19.28515625" bestFit="1" customWidth="1"/>
    <col min="8" max="8" width="15" bestFit="1" customWidth="1"/>
    <col min="9" max="9" width="10" bestFit="1" customWidth="1"/>
  </cols>
  <sheetData>
    <row r="1" spans="1:9" x14ac:dyDescent="0.25">
      <c r="A1" s="13" t="s">
        <v>53</v>
      </c>
      <c r="B1" s="13"/>
      <c r="C1" s="14"/>
      <c r="D1" s="14"/>
      <c r="E1" s="14"/>
      <c r="F1" s="14"/>
      <c r="G1" s="14"/>
      <c r="H1" s="14"/>
      <c r="I1" s="14"/>
    </row>
    <row r="2" spans="1:9" x14ac:dyDescent="0.25">
      <c r="A2" s="9" t="s">
        <v>0</v>
      </c>
      <c r="B2" s="9"/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</row>
    <row r="3" spans="1:9" x14ac:dyDescent="0.25">
      <c r="A3" s="1" t="s">
        <v>55</v>
      </c>
      <c r="B3" s="1" t="str">
        <f>PROPER(A3)</f>
        <v>Intercent-Er</v>
      </c>
      <c r="C3" s="2">
        <v>59</v>
      </c>
      <c r="D3" s="3">
        <f t="shared" ref="D3:D15" si="0">C3/C$63</f>
        <v>7.0071258907363418E-2</v>
      </c>
      <c r="E3" s="2">
        <v>9</v>
      </c>
      <c r="F3" s="3">
        <f>E3/C3</f>
        <v>0.15254237288135594</v>
      </c>
      <c r="G3" s="3">
        <f t="shared" ref="G3:G12" si="1">E3/$E$63</f>
        <v>3.4090909090909088E-2</v>
      </c>
      <c r="H3" s="2">
        <v>4</v>
      </c>
      <c r="I3" s="3">
        <f>IF(E3=0,0,H3/E3)</f>
        <v>0.44444444444444442</v>
      </c>
    </row>
    <row r="4" spans="1:9" x14ac:dyDescent="0.25">
      <c r="A4" s="1" t="s">
        <v>56</v>
      </c>
      <c r="B4" s="1" t="str">
        <f t="shared" ref="B4:B15" si="2">PROPER(A4)</f>
        <v>Regione Siciliana - Assessorato Della Salute</v>
      </c>
      <c r="C4" s="2">
        <v>58</v>
      </c>
      <c r="D4" s="3">
        <f t="shared" si="0"/>
        <v>6.8883610451306407E-2</v>
      </c>
      <c r="E4" s="2">
        <v>23</v>
      </c>
      <c r="F4" s="3">
        <f t="shared" ref="F4:F59" si="3">E4/C4</f>
        <v>0.39655172413793105</v>
      </c>
      <c r="G4" s="3">
        <f t="shared" si="1"/>
        <v>8.7121212121212127E-2</v>
      </c>
      <c r="H4" s="2">
        <v>7</v>
      </c>
      <c r="I4" s="3">
        <f t="shared" ref="I4:I59" si="4">IF(E4=0,0,H4/E4)</f>
        <v>0.30434782608695654</v>
      </c>
    </row>
    <row r="5" spans="1:9" x14ac:dyDescent="0.25">
      <c r="A5" s="1" t="s">
        <v>57</v>
      </c>
      <c r="B5" s="1" t="str">
        <f t="shared" si="2"/>
        <v>So.Re.Sa. Spa</v>
      </c>
      <c r="C5" s="2">
        <v>57</v>
      </c>
      <c r="D5" s="3">
        <f t="shared" si="0"/>
        <v>6.769596199524941E-2</v>
      </c>
      <c r="E5" s="2">
        <v>13</v>
      </c>
      <c r="F5" s="3">
        <f t="shared" si="3"/>
        <v>0.22807017543859648</v>
      </c>
      <c r="G5" s="3">
        <f t="shared" si="1"/>
        <v>4.924242424242424E-2</v>
      </c>
      <c r="H5" s="2">
        <v>2</v>
      </c>
      <c r="I5" s="3">
        <f t="shared" si="4"/>
        <v>0.15384615384615385</v>
      </c>
    </row>
    <row r="6" spans="1:9" x14ac:dyDescent="0.25">
      <c r="A6" s="1" t="s">
        <v>58</v>
      </c>
      <c r="B6" s="1" t="str">
        <f t="shared" si="2"/>
        <v>Arca S.P.A.- Azienda Regionale Centrale Acquisti - Chiuso Vedi Aria Spa</v>
      </c>
      <c r="C6" s="2">
        <v>47</v>
      </c>
      <c r="D6" s="3">
        <f t="shared" si="0"/>
        <v>5.5819477434679333E-2</v>
      </c>
      <c r="E6" s="2">
        <v>13</v>
      </c>
      <c r="F6" s="3">
        <f t="shared" si="3"/>
        <v>0.27659574468085107</v>
      </c>
      <c r="G6" s="3">
        <f t="shared" si="1"/>
        <v>4.924242424242424E-2</v>
      </c>
      <c r="H6" s="2">
        <v>3</v>
      </c>
      <c r="I6" s="3">
        <f t="shared" si="4"/>
        <v>0.23076923076923078</v>
      </c>
    </row>
    <row r="7" spans="1:9" x14ac:dyDescent="0.25">
      <c r="A7" s="1" t="s">
        <v>59</v>
      </c>
      <c r="B7" s="1" t="str">
        <f t="shared" si="2"/>
        <v>Società Di Committenza Regione Piemonte Spa - Scr Piemonte Spa</v>
      </c>
      <c r="C7" s="2">
        <v>46</v>
      </c>
      <c r="D7" s="3">
        <f t="shared" si="0"/>
        <v>5.4631828978622329E-2</v>
      </c>
      <c r="E7" s="2">
        <v>18</v>
      </c>
      <c r="F7" s="3">
        <f t="shared" si="3"/>
        <v>0.39130434782608697</v>
      </c>
      <c r="G7" s="3">
        <f t="shared" si="1"/>
        <v>6.8181818181818177E-2</v>
      </c>
      <c r="H7" s="2">
        <v>8</v>
      </c>
      <c r="I7" s="3">
        <f t="shared" si="4"/>
        <v>0.44444444444444442</v>
      </c>
    </row>
    <row r="8" spans="1:9" x14ac:dyDescent="0.25">
      <c r="A8" s="1" t="s">
        <v>60</v>
      </c>
      <c r="B8" s="1" t="str">
        <f t="shared" si="2"/>
        <v>Innovapuglia Spa</v>
      </c>
      <c r="C8" s="2">
        <v>44</v>
      </c>
      <c r="D8" s="3">
        <f t="shared" si="0"/>
        <v>5.2256532066508314E-2</v>
      </c>
      <c r="E8" s="2">
        <v>14</v>
      </c>
      <c r="F8" s="3">
        <f t="shared" si="3"/>
        <v>0.31818181818181818</v>
      </c>
      <c r="G8" s="3">
        <f t="shared" si="1"/>
        <v>5.3030303030303032E-2</v>
      </c>
      <c r="H8" s="2">
        <v>7</v>
      </c>
      <c r="I8" s="3">
        <f t="shared" si="4"/>
        <v>0.5</v>
      </c>
    </row>
    <row r="9" spans="1:9" x14ac:dyDescent="0.25">
      <c r="A9" s="1" t="s">
        <v>61</v>
      </c>
      <c r="B9" s="1" t="str">
        <f t="shared" si="2"/>
        <v>Umbria Salute E Servizi S.C.A.R.L.</v>
      </c>
      <c r="C9" s="2">
        <v>43</v>
      </c>
      <c r="D9" s="3">
        <f t="shared" si="0"/>
        <v>5.1068883610451303E-2</v>
      </c>
      <c r="E9" s="2">
        <v>14</v>
      </c>
      <c r="F9" s="3">
        <f t="shared" si="3"/>
        <v>0.32558139534883723</v>
      </c>
      <c r="G9" s="3">
        <f t="shared" si="1"/>
        <v>5.3030303030303032E-2</v>
      </c>
      <c r="H9" s="2">
        <v>4</v>
      </c>
      <c r="I9" s="3">
        <f t="shared" si="4"/>
        <v>0.2857142857142857</v>
      </c>
    </row>
    <row r="10" spans="1:9" x14ac:dyDescent="0.25">
      <c r="A10" s="1" t="s">
        <v>62</v>
      </c>
      <c r="B10" s="1" t="str">
        <f t="shared" si="2"/>
        <v>Regione Lazio</v>
      </c>
      <c r="C10" s="2">
        <v>42</v>
      </c>
      <c r="D10" s="3">
        <f t="shared" si="0"/>
        <v>4.9881235154394299E-2</v>
      </c>
      <c r="E10" s="2">
        <v>6</v>
      </c>
      <c r="F10" s="3">
        <f t="shared" si="3"/>
        <v>0.14285714285714285</v>
      </c>
      <c r="G10" s="3">
        <f t="shared" si="1"/>
        <v>2.2727272727272728E-2</v>
      </c>
      <c r="H10" s="2">
        <v>0</v>
      </c>
      <c r="I10" s="3">
        <f t="shared" si="4"/>
        <v>0</v>
      </c>
    </row>
    <row r="11" spans="1:9" x14ac:dyDescent="0.25">
      <c r="A11" s="1" t="s">
        <v>63</v>
      </c>
      <c r="B11" s="1" t="str">
        <f t="shared" si="2"/>
        <v>Regione Veneto - Non Usare Vedi Azienda Zero</v>
      </c>
      <c r="C11" s="2">
        <v>36</v>
      </c>
      <c r="D11" s="3">
        <f t="shared" si="0"/>
        <v>4.2755344418052253E-2</v>
      </c>
      <c r="E11" s="2">
        <v>12</v>
      </c>
      <c r="F11" s="3">
        <f t="shared" si="3"/>
        <v>0.33333333333333331</v>
      </c>
      <c r="G11" s="3">
        <f t="shared" si="1"/>
        <v>4.5454545454545456E-2</v>
      </c>
      <c r="H11" s="2">
        <v>6</v>
      </c>
      <c r="I11" s="3">
        <f t="shared" si="4"/>
        <v>0.5</v>
      </c>
    </row>
    <row r="12" spans="1:9" x14ac:dyDescent="0.25">
      <c r="A12" s="1" t="s">
        <v>64</v>
      </c>
      <c r="B12" s="1" t="str">
        <f t="shared" si="2"/>
        <v>Regione Sardegna</v>
      </c>
      <c r="C12" s="2">
        <v>35</v>
      </c>
      <c r="D12" s="3">
        <f t="shared" si="0"/>
        <v>4.1567695961995249E-2</v>
      </c>
      <c r="E12" s="2">
        <v>5</v>
      </c>
      <c r="F12" s="3">
        <f t="shared" si="3"/>
        <v>0.14285714285714285</v>
      </c>
      <c r="G12" s="3">
        <f t="shared" si="1"/>
        <v>1.893939393939394E-2</v>
      </c>
      <c r="H12" s="2">
        <v>0</v>
      </c>
      <c r="I12" s="3">
        <f t="shared" si="4"/>
        <v>0</v>
      </c>
    </row>
    <row r="13" spans="1:9" x14ac:dyDescent="0.25">
      <c r="A13" s="10" t="s">
        <v>54</v>
      </c>
      <c r="B13" s="1" t="str">
        <f t="shared" si="2"/>
        <v>Top 10 Total</v>
      </c>
      <c r="C13" s="2">
        <f>SUM(C3:C12)</f>
        <v>467</v>
      </c>
      <c r="D13" s="3">
        <f t="shared" si="0"/>
        <v>0.55463182897862229</v>
      </c>
      <c r="E13" s="2">
        <f>SUM(E3:E12)</f>
        <v>127</v>
      </c>
      <c r="F13" s="3">
        <f>E13/C13</f>
        <v>0.27194860813704497</v>
      </c>
      <c r="G13" s="3">
        <f>E13/E63</f>
        <v>0.48106060606060608</v>
      </c>
      <c r="H13" s="2">
        <f>SUM(H3:H12)</f>
        <v>41</v>
      </c>
      <c r="I13" s="3">
        <f>H13/E13</f>
        <v>0.32283464566929132</v>
      </c>
    </row>
    <row r="14" spans="1:9" x14ac:dyDescent="0.25">
      <c r="A14" s="10" t="s">
        <v>65</v>
      </c>
      <c r="B14" s="1" t="str">
        <f t="shared" si="2"/>
        <v>Bottom Left</v>
      </c>
      <c r="C14" s="2">
        <f>SUM(C17:C59)</f>
        <v>375</v>
      </c>
      <c r="D14" s="3">
        <f t="shared" si="0"/>
        <v>0.44536817102137766</v>
      </c>
      <c r="E14" s="2">
        <f>SUM(E17:E59)</f>
        <v>137</v>
      </c>
      <c r="F14" s="3">
        <f>E14/C14</f>
        <v>0.36533333333333334</v>
      </c>
      <c r="G14" s="3">
        <f>E14/$E$63</f>
        <v>0.51893939393939392</v>
      </c>
      <c r="H14" s="2">
        <f>SUM(H17:H59)</f>
        <v>46</v>
      </c>
      <c r="I14" s="3">
        <f>H14/E14</f>
        <v>0.33576642335766421</v>
      </c>
    </row>
    <row r="15" spans="1:9" x14ac:dyDescent="0.25">
      <c r="A15" s="10" t="s">
        <v>52</v>
      </c>
      <c r="B15" s="1" t="str">
        <f t="shared" si="2"/>
        <v>Grand Total</v>
      </c>
      <c r="C15" s="2">
        <f>SUM(C13:C14)</f>
        <v>842</v>
      </c>
      <c r="D15" s="3">
        <f t="shared" si="0"/>
        <v>1</v>
      </c>
      <c r="E15" s="2">
        <f>SUM(E13:E14)</f>
        <v>264</v>
      </c>
      <c r="F15" s="3">
        <f>E15/C15</f>
        <v>0.31353919239904987</v>
      </c>
      <c r="G15" s="3">
        <f>E15/$E$63</f>
        <v>1</v>
      </c>
      <c r="H15" s="2">
        <f>SUM(H13:H14)</f>
        <v>87</v>
      </c>
      <c r="I15" s="3">
        <f>H15/E15</f>
        <v>0.32954545454545453</v>
      </c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4" t="s">
        <v>8</v>
      </c>
      <c r="B17" s="4"/>
      <c r="C17" s="5">
        <v>33</v>
      </c>
      <c r="D17" s="6">
        <f t="shared" ref="D17:D59" si="5">C17/C$63</f>
        <v>3.9192399049881234E-2</v>
      </c>
      <c r="E17" s="5">
        <v>11</v>
      </c>
      <c r="F17" s="6">
        <f t="shared" si="3"/>
        <v>0.33333333333333331</v>
      </c>
      <c r="G17" s="6">
        <f t="shared" ref="G17:G59" si="6">E17/$E$63</f>
        <v>4.1666666666666664E-2</v>
      </c>
      <c r="H17" s="5">
        <v>2</v>
      </c>
      <c r="I17" s="6">
        <f t="shared" si="4"/>
        <v>0.18181818181818182</v>
      </c>
    </row>
    <row r="18" spans="1:9" x14ac:dyDescent="0.25">
      <c r="A18" s="4" t="s">
        <v>9</v>
      </c>
      <c r="B18" s="4"/>
      <c r="C18" s="5">
        <v>32</v>
      </c>
      <c r="D18" s="6">
        <f t="shared" si="5"/>
        <v>3.800475059382423E-2</v>
      </c>
      <c r="E18" s="5">
        <v>0</v>
      </c>
      <c r="F18" s="6">
        <f t="shared" si="3"/>
        <v>0</v>
      </c>
      <c r="G18" s="6">
        <f t="shared" si="6"/>
        <v>0</v>
      </c>
      <c r="H18" s="5">
        <v>0</v>
      </c>
      <c r="I18" s="6">
        <f t="shared" si="4"/>
        <v>0</v>
      </c>
    </row>
    <row r="19" spans="1:9" x14ac:dyDescent="0.25">
      <c r="A19" s="4" t="s">
        <v>10</v>
      </c>
      <c r="B19" s="4"/>
      <c r="C19" s="5">
        <v>32</v>
      </c>
      <c r="D19" s="6">
        <f t="shared" si="5"/>
        <v>3.800475059382423E-2</v>
      </c>
      <c r="E19" s="5">
        <v>12</v>
      </c>
      <c r="F19" s="6">
        <f t="shared" si="3"/>
        <v>0.375</v>
      </c>
      <c r="G19" s="6">
        <f t="shared" si="6"/>
        <v>4.5454545454545456E-2</v>
      </c>
      <c r="H19" s="5">
        <v>2</v>
      </c>
      <c r="I19" s="6">
        <f t="shared" si="4"/>
        <v>0.16666666666666666</v>
      </c>
    </row>
    <row r="20" spans="1:9" x14ac:dyDescent="0.25">
      <c r="A20" s="4" t="s">
        <v>11</v>
      </c>
      <c r="B20" s="4"/>
      <c r="C20" s="5">
        <v>29</v>
      </c>
      <c r="D20" s="6">
        <f t="shared" si="5"/>
        <v>3.4441805225653203E-2</v>
      </c>
      <c r="E20" s="5">
        <v>19</v>
      </c>
      <c r="F20" s="6">
        <f t="shared" si="3"/>
        <v>0.65517241379310343</v>
      </c>
      <c r="G20" s="6">
        <f t="shared" si="6"/>
        <v>7.1969696969696975E-2</v>
      </c>
      <c r="H20" s="5">
        <v>5</v>
      </c>
      <c r="I20" s="6">
        <f t="shared" si="4"/>
        <v>0.26315789473684209</v>
      </c>
    </row>
    <row r="21" spans="1:9" x14ac:dyDescent="0.25">
      <c r="A21" s="4" t="s">
        <v>12</v>
      </c>
      <c r="B21" s="4"/>
      <c r="C21" s="5">
        <v>28</v>
      </c>
      <c r="D21" s="6">
        <f t="shared" si="5"/>
        <v>3.3254156769596199E-2</v>
      </c>
      <c r="E21" s="5">
        <v>10</v>
      </c>
      <c r="F21" s="6">
        <f t="shared" si="3"/>
        <v>0.35714285714285715</v>
      </c>
      <c r="G21" s="6">
        <f t="shared" si="6"/>
        <v>3.787878787878788E-2</v>
      </c>
      <c r="H21" s="5">
        <v>4</v>
      </c>
      <c r="I21" s="6">
        <f t="shared" si="4"/>
        <v>0.4</v>
      </c>
    </row>
    <row r="22" spans="1:9" x14ac:dyDescent="0.25">
      <c r="A22" s="4" t="s">
        <v>13</v>
      </c>
      <c r="B22" s="4"/>
      <c r="C22" s="5">
        <v>27</v>
      </c>
      <c r="D22" s="6">
        <f t="shared" si="5"/>
        <v>3.2066508313539195E-2</v>
      </c>
      <c r="E22" s="5">
        <v>15</v>
      </c>
      <c r="F22" s="6">
        <f t="shared" si="3"/>
        <v>0.55555555555555558</v>
      </c>
      <c r="G22" s="6">
        <f t="shared" si="6"/>
        <v>5.6818181818181816E-2</v>
      </c>
      <c r="H22" s="5">
        <v>3</v>
      </c>
      <c r="I22" s="6">
        <f t="shared" si="4"/>
        <v>0.2</v>
      </c>
    </row>
    <row r="23" spans="1:9" x14ac:dyDescent="0.25">
      <c r="A23" s="4" t="s">
        <v>14</v>
      </c>
      <c r="B23" s="4"/>
      <c r="C23" s="5">
        <v>21</v>
      </c>
      <c r="D23" s="6">
        <f t="shared" si="5"/>
        <v>2.4940617577197149E-2</v>
      </c>
      <c r="E23" s="5">
        <v>0</v>
      </c>
      <c r="F23" s="6">
        <f t="shared" si="3"/>
        <v>0</v>
      </c>
      <c r="G23" s="6">
        <f t="shared" si="6"/>
        <v>0</v>
      </c>
      <c r="H23" s="5">
        <v>0</v>
      </c>
      <c r="I23" s="6">
        <f t="shared" si="4"/>
        <v>0</v>
      </c>
    </row>
    <row r="24" spans="1:9" x14ac:dyDescent="0.25">
      <c r="A24" s="4" t="s">
        <v>15</v>
      </c>
      <c r="B24" s="4"/>
      <c r="C24" s="5">
        <v>18</v>
      </c>
      <c r="D24" s="6">
        <f t="shared" si="5"/>
        <v>2.1377672209026127E-2</v>
      </c>
      <c r="E24" s="5">
        <v>7</v>
      </c>
      <c r="F24" s="6">
        <f t="shared" si="3"/>
        <v>0.3888888888888889</v>
      </c>
      <c r="G24" s="6">
        <f t="shared" si="6"/>
        <v>2.6515151515151516E-2</v>
      </c>
      <c r="H24" s="5">
        <v>2</v>
      </c>
      <c r="I24" s="6">
        <f t="shared" si="4"/>
        <v>0.2857142857142857</v>
      </c>
    </row>
    <row r="25" spans="1:9" x14ac:dyDescent="0.25">
      <c r="A25" s="4" t="s">
        <v>16</v>
      </c>
      <c r="B25" s="4"/>
      <c r="C25" s="5">
        <v>18</v>
      </c>
      <c r="D25" s="6">
        <f t="shared" si="5"/>
        <v>2.1377672209026127E-2</v>
      </c>
      <c r="E25" s="5">
        <v>5</v>
      </c>
      <c r="F25" s="6">
        <f t="shared" si="3"/>
        <v>0.27777777777777779</v>
      </c>
      <c r="G25" s="6">
        <f t="shared" si="6"/>
        <v>1.893939393939394E-2</v>
      </c>
      <c r="H25" s="5">
        <v>3</v>
      </c>
      <c r="I25" s="6">
        <f t="shared" si="4"/>
        <v>0.6</v>
      </c>
    </row>
    <row r="26" spans="1:9" x14ac:dyDescent="0.25">
      <c r="A26" s="4" t="s">
        <v>17</v>
      </c>
      <c r="B26" s="4"/>
      <c r="C26" s="5">
        <v>17</v>
      </c>
      <c r="D26" s="6">
        <f t="shared" si="5"/>
        <v>2.0190023752969122E-2</v>
      </c>
      <c r="E26" s="5">
        <v>6</v>
      </c>
      <c r="F26" s="6">
        <f t="shared" si="3"/>
        <v>0.35294117647058826</v>
      </c>
      <c r="G26" s="6">
        <f t="shared" si="6"/>
        <v>2.2727272727272728E-2</v>
      </c>
      <c r="H26" s="5">
        <v>3</v>
      </c>
      <c r="I26" s="6">
        <f t="shared" si="4"/>
        <v>0.5</v>
      </c>
    </row>
    <row r="27" spans="1:9" x14ac:dyDescent="0.25">
      <c r="A27" s="4" t="s">
        <v>18</v>
      </c>
      <c r="B27" s="4"/>
      <c r="C27" s="5">
        <v>17</v>
      </c>
      <c r="D27" s="6">
        <f t="shared" si="5"/>
        <v>2.0190023752969122E-2</v>
      </c>
      <c r="E27" s="5">
        <v>6</v>
      </c>
      <c r="F27" s="6">
        <f t="shared" si="3"/>
        <v>0.35294117647058826</v>
      </c>
      <c r="G27" s="6">
        <f t="shared" si="6"/>
        <v>2.2727272727272728E-2</v>
      </c>
      <c r="H27" s="5">
        <v>1</v>
      </c>
      <c r="I27" s="6">
        <f t="shared" si="4"/>
        <v>0.16666666666666666</v>
      </c>
    </row>
    <row r="28" spans="1:9" x14ac:dyDescent="0.25">
      <c r="A28" s="4" t="s">
        <v>19</v>
      </c>
      <c r="B28" s="4"/>
      <c r="C28" s="5">
        <v>14</v>
      </c>
      <c r="D28" s="6">
        <f t="shared" si="5"/>
        <v>1.66270783847981E-2</v>
      </c>
      <c r="E28" s="5">
        <v>7</v>
      </c>
      <c r="F28" s="6">
        <f t="shared" si="3"/>
        <v>0.5</v>
      </c>
      <c r="G28" s="6">
        <f t="shared" si="6"/>
        <v>2.6515151515151516E-2</v>
      </c>
      <c r="H28" s="5">
        <v>1</v>
      </c>
      <c r="I28" s="6">
        <f t="shared" si="4"/>
        <v>0.14285714285714285</v>
      </c>
    </row>
    <row r="29" spans="1:9" x14ac:dyDescent="0.25">
      <c r="A29" s="4" t="s">
        <v>20</v>
      </c>
      <c r="B29" s="4"/>
      <c r="C29" s="5">
        <v>10</v>
      </c>
      <c r="D29" s="6">
        <f t="shared" si="5"/>
        <v>1.1876484560570071E-2</v>
      </c>
      <c r="E29" s="5">
        <v>5</v>
      </c>
      <c r="F29" s="6">
        <f t="shared" si="3"/>
        <v>0.5</v>
      </c>
      <c r="G29" s="6">
        <f t="shared" si="6"/>
        <v>1.893939393939394E-2</v>
      </c>
      <c r="H29" s="5">
        <v>0</v>
      </c>
      <c r="I29" s="6">
        <f t="shared" si="4"/>
        <v>0</v>
      </c>
    </row>
    <row r="30" spans="1:9" x14ac:dyDescent="0.25">
      <c r="A30" s="4" t="s">
        <v>21</v>
      </c>
      <c r="B30" s="4"/>
      <c r="C30" s="5">
        <v>9</v>
      </c>
      <c r="D30" s="6">
        <f t="shared" si="5"/>
        <v>1.0688836104513063E-2</v>
      </c>
      <c r="E30" s="5">
        <v>6</v>
      </c>
      <c r="F30" s="6">
        <f t="shared" si="3"/>
        <v>0.66666666666666663</v>
      </c>
      <c r="G30" s="6">
        <f t="shared" si="6"/>
        <v>2.2727272727272728E-2</v>
      </c>
      <c r="H30" s="5">
        <v>5</v>
      </c>
      <c r="I30" s="6">
        <f t="shared" si="4"/>
        <v>0.83333333333333337</v>
      </c>
    </row>
    <row r="31" spans="1:9" x14ac:dyDescent="0.25">
      <c r="A31" s="4" t="s">
        <v>22</v>
      </c>
      <c r="B31" s="4"/>
      <c r="C31" s="5">
        <v>8</v>
      </c>
      <c r="D31" s="6">
        <f t="shared" si="5"/>
        <v>9.5011876484560574E-3</v>
      </c>
      <c r="E31" s="5">
        <v>0</v>
      </c>
      <c r="F31" s="6">
        <f t="shared" si="3"/>
        <v>0</v>
      </c>
      <c r="G31" s="6">
        <f t="shared" si="6"/>
        <v>0</v>
      </c>
      <c r="H31" s="5">
        <v>0</v>
      </c>
      <c r="I31" s="6">
        <f t="shared" si="4"/>
        <v>0</v>
      </c>
    </row>
    <row r="32" spans="1:9" x14ac:dyDescent="0.25">
      <c r="A32" s="4" t="s">
        <v>23</v>
      </c>
      <c r="B32" s="4"/>
      <c r="C32" s="5">
        <v>8</v>
      </c>
      <c r="D32" s="6">
        <f t="shared" si="5"/>
        <v>9.5011876484560574E-3</v>
      </c>
      <c r="E32" s="5">
        <v>4</v>
      </c>
      <c r="F32" s="6">
        <f t="shared" si="3"/>
        <v>0.5</v>
      </c>
      <c r="G32" s="6">
        <f t="shared" si="6"/>
        <v>1.5151515151515152E-2</v>
      </c>
      <c r="H32" s="5">
        <v>1</v>
      </c>
      <c r="I32" s="6">
        <f t="shared" si="4"/>
        <v>0.25</v>
      </c>
    </row>
    <row r="33" spans="1:9" x14ac:dyDescent="0.25">
      <c r="A33" s="4" t="s">
        <v>24</v>
      </c>
      <c r="B33" s="4"/>
      <c r="C33" s="5">
        <v>6</v>
      </c>
      <c r="D33" s="6">
        <f t="shared" si="5"/>
        <v>7.1258907363420431E-3</v>
      </c>
      <c r="E33" s="5">
        <v>6</v>
      </c>
      <c r="F33" s="6">
        <f t="shared" si="3"/>
        <v>1</v>
      </c>
      <c r="G33" s="6">
        <f t="shared" si="6"/>
        <v>2.2727272727272728E-2</v>
      </c>
      <c r="H33" s="5">
        <v>3</v>
      </c>
      <c r="I33" s="6">
        <f t="shared" si="4"/>
        <v>0.5</v>
      </c>
    </row>
    <row r="34" spans="1:9" x14ac:dyDescent="0.25">
      <c r="A34" s="4" t="s">
        <v>25</v>
      </c>
      <c r="B34" s="4"/>
      <c r="C34" s="5">
        <v>5</v>
      </c>
      <c r="D34" s="6">
        <f t="shared" si="5"/>
        <v>5.9382422802850355E-3</v>
      </c>
      <c r="E34" s="5">
        <v>1</v>
      </c>
      <c r="F34" s="6">
        <f t="shared" si="3"/>
        <v>0.2</v>
      </c>
      <c r="G34" s="6">
        <f t="shared" si="6"/>
        <v>3.787878787878788E-3</v>
      </c>
      <c r="H34" s="5">
        <v>1</v>
      </c>
      <c r="I34" s="6">
        <f t="shared" si="4"/>
        <v>1</v>
      </c>
    </row>
    <row r="35" spans="1:9" x14ac:dyDescent="0.25">
      <c r="A35" s="4" t="s">
        <v>26</v>
      </c>
      <c r="B35" s="4"/>
      <c r="C35" s="5">
        <v>5</v>
      </c>
      <c r="D35" s="6">
        <f t="shared" si="5"/>
        <v>5.9382422802850355E-3</v>
      </c>
      <c r="E35" s="5">
        <v>2</v>
      </c>
      <c r="F35" s="6">
        <f t="shared" si="3"/>
        <v>0.4</v>
      </c>
      <c r="G35" s="6">
        <f t="shared" si="6"/>
        <v>7.575757575757576E-3</v>
      </c>
      <c r="H35" s="5">
        <v>2</v>
      </c>
      <c r="I35" s="6">
        <f t="shared" si="4"/>
        <v>1</v>
      </c>
    </row>
    <row r="36" spans="1:9" x14ac:dyDescent="0.25">
      <c r="A36" s="4" t="s">
        <v>27</v>
      </c>
      <c r="B36" s="4"/>
      <c r="C36" s="5">
        <v>3</v>
      </c>
      <c r="D36" s="6">
        <f t="shared" si="5"/>
        <v>3.5629453681710215E-3</v>
      </c>
      <c r="E36" s="5">
        <v>1</v>
      </c>
      <c r="F36" s="6">
        <f t="shared" si="3"/>
        <v>0.33333333333333331</v>
      </c>
      <c r="G36" s="6">
        <f t="shared" si="6"/>
        <v>3.787878787878788E-3</v>
      </c>
      <c r="H36" s="5">
        <v>1</v>
      </c>
      <c r="I36" s="6">
        <f t="shared" si="4"/>
        <v>1</v>
      </c>
    </row>
    <row r="37" spans="1:9" x14ac:dyDescent="0.25">
      <c r="A37" s="4" t="s">
        <v>28</v>
      </c>
      <c r="B37" s="4"/>
      <c r="C37" s="5">
        <v>3</v>
      </c>
      <c r="D37" s="6">
        <f t="shared" si="5"/>
        <v>3.5629453681710215E-3</v>
      </c>
      <c r="E37" s="5">
        <v>1</v>
      </c>
      <c r="F37" s="6">
        <f t="shared" si="3"/>
        <v>0.33333333333333331</v>
      </c>
      <c r="G37" s="6">
        <f t="shared" si="6"/>
        <v>3.787878787878788E-3</v>
      </c>
      <c r="H37" s="5">
        <v>0</v>
      </c>
      <c r="I37" s="6">
        <f t="shared" si="4"/>
        <v>0</v>
      </c>
    </row>
    <row r="38" spans="1:9" x14ac:dyDescent="0.25">
      <c r="A38" s="4" t="s">
        <v>29</v>
      </c>
      <c r="B38" s="4"/>
      <c r="C38" s="5">
        <v>3</v>
      </c>
      <c r="D38" s="6">
        <f t="shared" si="5"/>
        <v>3.5629453681710215E-3</v>
      </c>
      <c r="E38" s="5">
        <v>0</v>
      </c>
      <c r="F38" s="6">
        <f t="shared" si="3"/>
        <v>0</v>
      </c>
      <c r="G38" s="6">
        <f t="shared" si="6"/>
        <v>0</v>
      </c>
      <c r="H38" s="5">
        <v>0</v>
      </c>
      <c r="I38" s="6">
        <f t="shared" si="4"/>
        <v>0</v>
      </c>
    </row>
    <row r="39" spans="1:9" x14ac:dyDescent="0.25">
      <c r="A39" s="4" t="s">
        <v>30</v>
      </c>
      <c r="B39" s="4"/>
      <c r="C39" s="5">
        <v>2</v>
      </c>
      <c r="D39" s="6">
        <f t="shared" si="5"/>
        <v>2.3752969121140144E-3</v>
      </c>
      <c r="E39" s="5">
        <v>1</v>
      </c>
      <c r="F39" s="6">
        <f t="shared" si="3"/>
        <v>0.5</v>
      </c>
      <c r="G39" s="6">
        <f t="shared" si="6"/>
        <v>3.787878787878788E-3</v>
      </c>
      <c r="H39" s="5">
        <v>1</v>
      </c>
      <c r="I39" s="6">
        <f t="shared" si="4"/>
        <v>1</v>
      </c>
    </row>
    <row r="40" spans="1:9" x14ac:dyDescent="0.25">
      <c r="A40" s="4" t="s">
        <v>31</v>
      </c>
      <c r="B40" s="4"/>
      <c r="C40" s="5">
        <v>2</v>
      </c>
      <c r="D40" s="6">
        <f t="shared" si="5"/>
        <v>2.3752969121140144E-3</v>
      </c>
      <c r="E40" s="5">
        <v>0</v>
      </c>
      <c r="F40" s="6">
        <f t="shared" si="3"/>
        <v>0</v>
      </c>
      <c r="G40" s="6">
        <f t="shared" si="6"/>
        <v>0</v>
      </c>
      <c r="H40" s="5">
        <v>0</v>
      </c>
      <c r="I40" s="6">
        <f t="shared" si="4"/>
        <v>0</v>
      </c>
    </row>
    <row r="41" spans="1:9" x14ac:dyDescent="0.25">
      <c r="A41" s="4" t="s">
        <v>32</v>
      </c>
      <c r="B41" s="4"/>
      <c r="C41" s="5">
        <v>2</v>
      </c>
      <c r="D41" s="6">
        <f t="shared" si="5"/>
        <v>2.3752969121140144E-3</v>
      </c>
      <c r="E41" s="5">
        <v>1</v>
      </c>
      <c r="F41" s="6">
        <f t="shared" si="3"/>
        <v>0.5</v>
      </c>
      <c r="G41" s="6">
        <f t="shared" si="6"/>
        <v>3.787878787878788E-3</v>
      </c>
      <c r="H41" s="5">
        <v>1</v>
      </c>
      <c r="I41" s="6">
        <f t="shared" si="4"/>
        <v>1</v>
      </c>
    </row>
    <row r="42" spans="1:9" x14ac:dyDescent="0.25">
      <c r="A42" s="4" t="s">
        <v>33</v>
      </c>
      <c r="B42" s="4"/>
      <c r="C42" s="5">
        <v>2</v>
      </c>
      <c r="D42" s="6">
        <f t="shared" si="5"/>
        <v>2.3752969121140144E-3</v>
      </c>
      <c r="E42" s="5">
        <v>0</v>
      </c>
      <c r="F42" s="6">
        <f t="shared" si="3"/>
        <v>0</v>
      </c>
      <c r="G42" s="6">
        <f t="shared" si="6"/>
        <v>0</v>
      </c>
      <c r="H42" s="5">
        <v>0</v>
      </c>
      <c r="I42" s="6">
        <f t="shared" si="4"/>
        <v>0</v>
      </c>
    </row>
    <row r="43" spans="1:9" x14ac:dyDescent="0.25">
      <c r="A43" s="4" t="s">
        <v>34</v>
      </c>
      <c r="B43" s="4"/>
      <c r="C43" s="5">
        <v>2</v>
      </c>
      <c r="D43" s="6">
        <f t="shared" si="5"/>
        <v>2.3752969121140144E-3</v>
      </c>
      <c r="E43" s="5">
        <v>0</v>
      </c>
      <c r="F43" s="6">
        <f t="shared" si="3"/>
        <v>0</v>
      </c>
      <c r="G43" s="6">
        <f t="shared" si="6"/>
        <v>0</v>
      </c>
      <c r="H43" s="5">
        <v>0</v>
      </c>
      <c r="I43" s="6">
        <f t="shared" si="4"/>
        <v>0</v>
      </c>
    </row>
    <row r="44" spans="1:9" x14ac:dyDescent="0.25">
      <c r="A44" s="4" t="s">
        <v>35</v>
      </c>
      <c r="B44" s="4"/>
      <c r="C44" s="5">
        <v>2</v>
      </c>
      <c r="D44" s="6">
        <f t="shared" si="5"/>
        <v>2.3752969121140144E-3</v>
      </c>
      <c r="E44" s="5">
        <v>2</v>
      </c>
      <c r="F44" s="6">
        <f t="shared" si="3"/>
        <v>1</v>
      </c>
      <c r="G44" s="6">
        <f t="shared" si="6"/>
        <v>7.575757575757576E-3</v>
      </c>
      <c r="H44" s="5">
        <v>2</v>
      </c>
      <c r="I44" s="6">
        <f t="shared" si="4"/>
        <v>1</v>
      </c>
    </row>
    <row r="45" spans="1:9" x14ac:dyDescent="0.25">
      <c r="A45" s="4" t="s">
        <v>36</v>
      </c>
      <c r="B45" s="4"/>
      <c r="C45" s="5">
        <v>2</v>
      </c>
      <c r="D45" s="6">
        <f t="shared" si="5"/>
        <v>2.3752969121140144E-3</v>
      </c>
      <c r="E45" s="5">
        <v>2</v>
      </c>
      <c r="F45" s="6">
        <f t="shared" si="3"/>
        <v>1</v>
      </c>
      <c r="G45" s="6">
        <f t="shared" si="6"/>
        <v>7.575757575757576E-3</v>
      </c>
      <c r="H45" s="5">
        <v>0</v>
      </c>
      <c r="I45" s="6">
        <f t="shared" si="4"/>
        <v>0</v>
      </c>
    </row>
    <row r="46" spans="1:9" x14ac:dyDescent="0.25">
      <c r="A46" s="4" t="s">
        <v>37</v>
      </c>
      <c r="B46" s="4"/>
      <c r="C46" s="5">
        <v>2</v>
      </c>
      <c r="D46" s="6">
        <f t="shared" si="5"/>
        <v>2.3752969121140144E-3</v>
      </c>
      <c r="E46" s="5">
        <v>0</v>
      </c>
      <c r="F46" s="6">
        <f t="shared" si="3"/>
        <v>0</v>
      </c>
      <c r="G46" s="6">
        <f t="shared" si="6"/>
        <v>0</v>
      </c>
      <c r="H46" s="5">
        <v>0</v>
      </c>
      <c r="I46" s="6">
        <f t="shared" si="4"/>
        <v>0</v>
      </c>
    </row>
    <row r="47" spans="1:9" x14ac:dyDescent="0.25">
      <c r="A47" s="4" t="s">
        <v>38</v>
      </c>
      <c r="B47" s="4"/>
      <c r="C47" s="5">
        <v>1</v>
      </c>
      <c r="D47" s="6">
        <f t="shared" si="5"/>
        <v>1.1876484560570072E-3</v>
      </c>
      <c r="E47" s="5">
        <v>0</v>
      </c>
      <c r="F47" s="6">
        <f t="shared" si="3"/>
        <v>0</v>
      </c>
      <c r="G47" s="6">
        <f t="shared" si="6"/>
        <v>0</v>
      </c>
      <c r="H47" s="5">
        <v>0</v>
      </c>
      <c r="I47" s="6">
        <f t="shared" si="4"/>
        <v>0</v>
      </c>
    </row>
    <row r="48" spans="1:9" x14ac:dyDescent="0.25">
      <c r="A48" s="4" t="s">
        <v>39</v>
      </c>
      <c r="B48" s="4"/>
      <c r="C48" s="5">
        <v>1</v>
      </c>
      <c r="D48" s="6">
        <f t="shared" si="5"/>
        <v>1.1876484560570072E-3</v>
      </c>
      <c r="E48" s="5">
        <v>1</v>
      </c>
      <c r="F48" s="6">
        <f t="shared" si="3"/>
        <v>1</v>
      </c>
      <c r="G48" s="6">
        <f t="shared" si="6"/>
        <v>3.787878787878788E-3</v>
      </c>
      <c r="H48" s="5">
        <v>1</v>
      </c>
      <c r="I48" s="6">
        <f t="shared" si="4"/>
        <v>1</v>
      </c>
    </row>
    <row r="49" spans="1:9" x14ac:dyDescent="0.25">
      <c r="A49" s="4" t="s">
        <v>40</v>
      </c>
      <c r="B49" s="4"/>
      <c r="C49" s="5">
        <v>1</v>
      </c>
      <c r="D49" s="6">
        <f t="shared" si="5"/>
        <v>1.1876484560570072E-3</v>
      </c>
      <c r="E49" s="5">
        <v>1</v>
      </c>
      <c r="F49" s="6">
        <f t="shared" si="3"/>
        <v>1</v>
      </c>
      <c r="G49" s="6">
        <f t="shared" si="6"/>
        <v>3.787878787878788E-3</v>
      </c>
      <c r="H49" s="5">
        <v>0</v>
      </c>
      <c r="I49" s="6">
        <f t="shared" si="4"/>
        <v>0</v>
      </c>
    </row>
    <row r="50" spans="1:9" x14ac:dyDescent="0.25">
      <c r="A50" s="4" t="s">
        <v>41</v>
      </c>
      <c r="B50" s="4"/>
      <c r="C50" s="5">
        <v>1</v>
      </c>
      <c r="D50" s="6">
        <f t="shared" si="5"/>
        <v>1.1876484560570072E-3</v>
      </c>
      <c r="E50" s="5">
        <v>1</v>
      </c>
      <c r="F50" s="6">
        <f t="shared" si="3"/>
        <v>1</v>
      </c>
      <c r="G50" s="6">
        <f t="shared" si="6"/>
        <v>3.787878787878788E-3</v>
      </c>
      <c r="H50" s="5">
        <v>1</v>
      </c>
      <c r="I50" s="6">
        <f t="shared" si="4"/>
        <v>1</v>
      </c>
    </row>
    <row r="51" spans="1:9" x14ac:dyDescent="0.25">
      <c r="A51" s="4" t="s">
        <v>42</v>
      </c>
      <c r="B51" s="4"/>
      <c r="C51" s="5">
        <v>1</v>
      </c>
      <c r="D51" s="6">
        <f t="shared" si="5"/>
        <v>1.1876484560570072E-3</v>
      </c>
      <c r="E51" s="5">
        <v>0</v>
      </c>
      <c r="F51" s="6">
        <f t="shared" si="3"/>
        <v>0</v>
      </c>
      <c r="G51" s="6">
        <f t="shared" si="6"/>
        <v>0</v>
      </c>
      <c r="H51" s="5">
        <v>0</v>
      </c>
      <c r="I51" s="6">
        <f t="shared" si="4"/>
        <v>0</v>
      </c>
    </row>
    <row r="52" spans="1:9" x14ac:dyDescent="0.25">
      <c r="A52" s="4" t="s">
        <v>43</v>
      </c>
      <c r="B52" s="4"/>
      <c r="C52" s="5">
        <v>1</v>
      </c>
      <c r="D52" s="6">
        <f t="shared" si="5"/>
        <v>1.1876484560570072E-3</v>
      </c>
      <c r="E52" s="5">
        <v>1</v>
      </c>
      <c r="F52" s="6">
        <f t="shared" si="3"/>
        <v>1</v>
      </c>
      <c r="G52" s="6">
        <f t="shared" si="6"/>
        <v>3.787878787878788E-3</v>
      </c>
      <c r="H52" s="5">
        <v>0</v>
      </c>
      <c r="I52" s="6">
        <f t="shared" si="4"/>
        <v>0</v>
      </c>
    </row>
    <row r="53" spans="1:9" x14ac:dyDescent="0.25">
      <c r="A53" s="4" t="s">
        <v>44</v>
      </c>
      <c r="B53" s="4"/>
      <c r="C53" s="5">
        <v>1</v>
      </c>
      <c r="D53" s="6">
        <f t="shared" si="5"/>
        <v>1.1876484560570072E-3</v>
      </c>
      <c r="E53" s="5">
        <v>1</v>
      </c>
      <c r="F53" s="6">
        <f t="shared" si="3"/>
        <v>1</v>
      </c>
      <c r="G53" s="6">
        <f t="shared" si="6"/>
        <v>3.787878787878788E-3</v>
      </c>
      <c r="H53" s="5">
        <v>0</v>
      </c>
      <c r="I53" s="6">
        <f t="shared" si="4"/>
        <v>0</v>
      </c>
    </row>
    <row r="54" spans="1:9" x14ac:dyDescent="0.25">
      <c r="A54" s="4" t="s">
        <v>45</v>
      </c>
      <c r="B54" s="4"/>
      <c r="C54" s="5">
        <v>1</v>
      </c>
      <c r="D54" s="6">
        <f t="shared" si="5"/>
        <v>1.1876484560570072E-3</v>
      </c>
      <c r="E54" s="5">
        <v>0</v>
      </c>
      <c r="F54" s="6">
        <f t="shared" si="3"/>
        <v>0</v>
      </c>
      <c r="G54" s="6">
        <f t="shared" si="6"/>
        <v>0</v>
      </c>
      <c r="H54" s="5">
        <v>0</v>
      </c>
      <c r="I54" s="6">
        <f t="shared" si="4"/>
        <v>0</v>
      </c>
    </row>
    <row r="55" spans="1:9" x14ac:dyDescent="0.25">
      <c r="A55" s="4" t="s">
        <v>46</v>
      </c>
      <c r="B55" s="4"/>
      <c r="C55" s="5">
        <v>1</v>
      </c>
      <c r="D55" s="6">
        <f t="shared" si="5"/>
        <v>1.1876484560570072E-3</v>
      </c>
      <c r="E55" s="5">
        <v>0</v>
      </c>
      <c r="F55" s="6">
        <f t="shared" si="3"/>
        <v>0</v>
      </c>
      <c r="G55" s="6">
        <f t="shared" si="6"/>
        <v>0</v>
      </c>
      <c r="H55" s="5">
        <v>0</v>
      </c>
      <c r="I55" s="6">
        <f t="shared" si="4"/>
        <v>0</v>
      </c>
    </row>
    <row r="56" spans="1:9" x14ac:dyDescent="0.25">
      <c r="A56" s="4" t="s">
        <v>47</v>
      </c>
      <c r="B56" s="4"/>
      <c r="C56" s="5">
        <v>1</v>
      </c>
      <c r="D56" s="6">
        <f t="shared" si="5"/>
        <v>1.1876484560570072E-3</v>
      </c>
      <c r="E56" s="5">
        <v>0</v>
      </c>
      <c r="F56" s="6">
        <f t="shared" si="3"/>
        <v>0</v>
      </c>
      <c r="G56" s="6">
        <f t="shared" si="6"/>
        <v>0</v>
      </c>
      <c r="H56" s="5">
        <v>0</v>
      </c>
      <c r="I56" s="6">
        <f t="shared" si="4"/>
        <v>0</v>
      </c>
    </row>
    <row r="57" spans="1:9" x14ac:dyDescent="0.25">
      <c r="A57" s="4" t="s">
        <v>48</v>
      </c>
      <c r="B57" s="4"/>
      <c r="C57" s="5">
        <v>1</v>
      </c>
      <c r="D57" s="6">
        <f t="shared" si="5"/>
        <v>1.1876484560570072E-3</v>
      </c>
      <c r="E57" s="5">
        <v>1</v>
      </c>
      <c r="F57" s="6">
        <f t="shared" si="3"/>
        <v>1</v>
      </c>
      <c r="G57" s="6">
        <f t="shared" si="6"/>
        <v>3.787878787878788E-3</v>
      </c>
      <c r="H57" s="5">
        <v>0</v>
      </c>
      <c r="I57" s="6">
        <f t="shared" si="4"/>
        <v>0</v>
      </c>
    </row>
    <row r="58" spans="1:9" x14ac:dyDescent="0.25">
      <c r="A58" s="4" t="s">
        <v>49</v>
      </c>
      <c r="B58" s="4"/>
      <c r="C58" s="5">
        <v>1</v>
      </c>
      <c r="D58" s="6">
        <f t="shared" si="5"/>
        <v>1.1876484560570072E-3</v>
      </c>
      <c r="E58" s="5">
        <v>1</v>
      </c>
      <c r="F58" s="6">
        <f t="shared" si="3"/>
        <v>1</v>
      </c>
      <c r="G58" s="6">
        <f t="shared" si="6"/>
        <v>3.787878787878788E-3</v>
      </c>
      <c r="H58" s="5">
        <v>1</v>
      </c>
      <c r="I58" s="6">
        <f t="shared" si="4"/>
        <v>1</v>
      </c>
    </row>
    <row r="59" spans="1:9" x14ac:dyDescent="0.25">
      <c r="A59" s="4" t="s">
        <v>50</v>
      </c>
      <c r="B59" s="4"/>
      <c r="C59" s="5">
        <v>1</v>
      </c>
      <c r="D59" s="6">
        <f t="shared" si="5"/>
        <v>1.1876484560570072E-3</v>
      </c>
      <c r="E59" s="5">
        <v>0</v>
      </c>
      <c r="F59" s="6">
        <f t="shared" si="3"/>
        <v>0</v>
      </c>
      <c r="G59" s="6">
        <f t="shared" si="6"/>
        <v>0</v>
      </c>
      <c r="H59" s="5">
        <v>0</v>
      </c>
      <c r="I59" s="6">
        <f t="shared" si="4"/>
        <v>0</v>
      </c>
    </row>
    <row r="60" spans="1:9" x14ac:dyDescent="0.25">
      <c r="A60" s="1"/>
      <c r="B60" s="1"/>
      <c r="C60" s="2"/>
      <c r="D60" s="3"/>
      <c r="E60" s="2"/>
      <c r="F60" s="3"/>
      <c r="G60" s="3"/>
      <c r="H60" s="2"/>
      <c r="I60" s="3"/>
    </row>
    <row r="61" spans="1:9" x14ac:dyDescent="0.25">
      <c r="A61" s="4" t="s">
        <v>51</v>
      </c>
      <c r="B61" s="4"/>
      <c r="C61" s="5">
        <f>SUM(C17:C59)</f>
        <v>375</v>
      </c>
      <c r="D61" s="6">
        <f>C61/C$63</f>
        <v>0.44536817102137766</v>
      </c>
      <c r="E61" s="5">
        <f>SUM(E17:E59)</f>
        <v>137</v>
      </c>
      <c r="F61" s="6">
        <f>E61/C61</f>
        <v>0.36533333333333334</v>
      </c>
      <c r="G61" s="6">
        <f>E61/E63</f>
        <v>0.51893939393939392</v>
      </c>
      <c r="H61" s="5">
        <f>SUM(H17:H59)</f>
        <v>46</v>
      </c>
      <c r="I61" s="6">
        <f>H61/E61</f>
        <v>0.33576642335766421</v>
      </c>
    </row>
    <row r="63" spans="1:9" x14ac:dyDescent="0.25">
      <c r="A63" s="7" t="s">
        <v>52</v>
      </c>
      <c r="B63" s="7"/>
      <c r="C63" s="7">
        <f>SUM(C61,C13)</f>
        <v>842</v>
      </c>
      <c r="D63" s="8">
        <f>C63/C$63</f>
        <v>1</v>
      </c>
      <c r="E63" s="7">
        <f>SUM(E61,E13)</f>
        <v>264</v>
      </c>
      <c r="F63" s="8">
        <f>E63/C63</f>
        <v>0.31353919239904987</v>
      </c>
      <c r="G63" s="8"/>
      <c r="H63" s="7">
        <f>SUM(H61,H13)</f>
        <v>87</v>
      </c>
      <c r="I63" s="8">
        <f>H63/E63</f>
        <v>0.32954545454545453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zoomScaleNormal="100" workbookViewId="0">
      <selection activeCell="A14" sqref="A14"/>
    </sheetView>
  </sheetViews>
  <sheetFormatPr defaultRowHeight="15" x14ac:dyDescent="0.25"/>
  <cols>
    <col min="1" max="1" width="66" customWidth="1"/>
    <col min="2" max="2" width="8.28515625" bestFit="1" customWidth="1"/>
    <col min="3" max="3" width="8.85546875" bestFit="1" customWidth="1"/>
    <col min="4" max="4" width="17.7109375" bestFit="1" customWidth="1"/>
    <col min="5" max="6" width="19.28515625" bestFit="1" customWidth="1"/>
    <col min="7" max="7" width="15" bestFit="1" customWidth="1"/>
    <col min="8" max="8" width="10" bestFit="1" customWidth="1"/>
  </cols>
  <sheetData>
    <row r="1" spans="1:8" x14ac:dyDescent="0.25">
      <c r="A1" s="15" t="s">
        <v>66</v>
      </c>
      <c r="B1" s="16"/>
      <c r="C1" s="16"/>
      <c r="D1" s="16"/>
      <c r="E1" s="16"/>
      <c r="F1" s="16"/>
      <c r="G1" s="16"/>
      <c r="H1" s="16"/>
    </row>
    <row r="2" spans="1:8" x14ac:dyDescent="0.25">
      <c r="A2" s="11" t="s">
        <v>67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</row>
    <row r="3" spans="1:8" x14ac:dyDescent="0.25">
      <c r="A3" s="1" t="s">
        <v>55</v>
      </c>
      <c r="B3" s="2">
        <v>59</v>
      </c>
      <c r="C3" s="3">
        <f>B3/$B$15</f>
        <v>7.0071258907363418E-2</v>
      </c>
      <c r="D3" s="2">
        <v>9</v>
      </c>
      <c r="E3" s="3">
        <f>D3/B3</f>
        <v>0.15254237288135594</v>
      </c>
      <c r="F3" s="3">
        <f>D3/$D$15</f>
        <v>3.4090909090909088E-2</v>
      </c>
      <c r="G3" s="2">
        <v>4</v>
      </c>
      <c r="H3" s="3">
        <f t="shared" ref="H3:H12" si="0">IF(D3=0,0,G3/D3)</f>
        <v>0.44444444444444442</v>
      </c>
    </row>
    <row r="4" spans="1:8" x14ac:dyDescent="0.25">
      <c r="A4" s="1" t="s">
        <v>56</v>
      </c>
      <c r="B4" s="2">
        <v>58</v>
      </c>
      <c r="C4" s="3">
        <f t="shared" ref="C4:C12" si="1">B4/$B$15</f>
        <v>6.8883610451306407E-2</v>
      </c>
      <c r="D4" s="2">
        <v>23</v>
      </c>
      <c r="E4" s="12">
        <f>D4/B4</f>
        <v>0.39655172413793105</v>
      </c>
      <c r="F4" s="3">
        <f t="shared" ref="F4:F11" si="2">D4/$D$15</f>
        <v>8.7121212121212127E-2</v>
      </c>
      <c r="G4" s="2">
        <v>7</v>
      </c>
      <c r="H4" s="3">
        <f t="shared" si="0"/>
        <v>0.30434782608695654</v>
      </c>
    </row>
    <row r="5" spans="1:8" x14ac:dyDescent="0.25">
      <c r="A5" s="1" t="s">
        <v>57</v>
      </c>
      <c r="B5" s="2">
        <v>57</v>
      </c>
      <c r="C5" s="3">
        <f t="shared" si="1"/>
        <v>6.769596199524941E-2</v>
      </c>
      <c r="D5" s="2">
        <v>13</v>
      </c>
      <c r="E5" s="3">
        <f t="shared" ref="E5:E59" si="3">D5/B5</f>
        <v>0.22807017543859648</v>
      </c>
      <c r="F5" s="3">
        <f t="shared" si="2"/>
        <v>4.924242424242424E-2</v>
      </c>
      <c r="G5" s="2">
        <v>2</v>
      </c>
      <c r="H5" s="3">
        <f t="shared" si="0"/>
        <v>0.15384615384615385</v>
      </c>
    </row>
    <row r="6" spans="1:8" x14ac:dyDescent="0.25">
      <c r="A6" s="1" t="s">
        <v>58</v>
      </c>
      <c r="B6" s="2">
        <v>47</v>
      </c>
      <c r="C6" s="3">
        <f t="shared" si="1"/>
        <v>5.5819477434679333E-2</v>
      </c>
      <c r="D6" s="2">
        <v>13</v>
      </c>
      <c r="E6" s="3">
        <f t="shared" si="3"/>
        <v>0.27659574468085107</v>
      </c>
      <c r="F6" s="3">
        <f t="shared" si="2"/>
        <v>4.924242424242424E-2</v>
      </c>
      <c r="G6" s="2">
        <v>3</v>
      </c>
      <c r="H6" s="3">
        <f t="shared" si="0"/>
        <v>0.23076923076923078</v>
      </c>
    </row>
    <row r="7" spans="1:8" x14ac:dyDescent="0.25">
      <c r="A7" s="1" t="s">
        <v>59</v>
      </c>
      <c r="B7" s="2">
        <v>46</v>
      </c>
      <c r="C7" s="3">
        <f t="shared" si="1"/>
        <v>5.4631828978622329E-2</v>
      </c>
      <c r="D7" s="2">
        <v>18</v>
      </c>
      <c r="E7" s="3">
        <f t="shared" si="3"/>
        <v>0.39130434782608697</v>
      </c>
      <c r="F7" s="3">
        <f t="shared" si="2"/>
        <v>6.8181818181818177E-2</v>
      </c>
      <c r="G7" s="2">
        <v>8</v>
      </c>
      <c r="H7" s="3">
        <f t="shared" si="0"/>
        <v>0.44444444444444442</v>
      </c>
    </row>
    <row r="8" spans="1:8" x14ac:dyDescent="0.25">
      <c r="A8" s="1" t="s">
        <v>60</v>
      </c>
      <c r="B8" s="2">
        <v>44</v>
      </c>
      <c r="C8" s="3">
        <f t="shared" si="1"/>
        <v>5.2256532066508314E-2</v>
      </c>
      <c r="D8" s="2">
        <v>14</v>
      </c>
      <c r="E8" s="3">
        <f t="shared" si="3"/>
        <v>0.31818181818181818</v>
      </c>
      <c r="F8" s="3">
        <f t="shared" si="2"/>
        <v>5.3030303030303032E-2</v>
      </c>
      <c r="G8" s="2">
        <v>7</v>
      </c>
      <c r="H8" s="12">
        <f t="shared" si="0"/>
        <v>0.5</v>
      </c>
    </row>
    <row r="9" spans="1:8" x14ac:dyDescent="0.25">
      <c r="A9" s="1" t="s">
        <v>61</v>
      </c>
      <c r="B9" s="2">
        <v>43</v>
      </c>
      <c r="C9" s="3">
        <f t="shared" si="1"/>
        <v>5.1068883610451303E-2</v>
      </c>
      <c r="D9" s="2">
        <v>14</v>
      </c>
      <c r="E9" s="3">
        <f t="shared" si="3"/>
        <v>0.32558139534883723</v>
      </c>
      <c r="F9" s="3">
        <f t="shared" si="2"/>
        <v>5.3030303030303032E-2</v>
      </c>
      <c r="G9" s="2">
        <v>4</v>
      </c>
      <c r="H9" s="3">
        <f t="shared" si="0"/>
        <v>0.2857142857142857</v>
      </c>
    </row>
    <row r="10" spans="1:8" x14ac:dyDescent="0.25">
      <c r="A10" s="1" t="s">
        <v>62</v>
      </c>
      <c r="B10" s="2">
        <v>42</v>
      </c>
      <c r="C10" s="3">
        <f>B10/$B$15</f>
        <v>4.9881235154394299E-2</v>
      </c>
      <c r="D10" s="2">
        <v>6</v>
      </c>
      <c r="E10" s="3">
        <f t="shared" si="3"/>
        <v>0.14285714285714285</v>
      </c>
      <c r="F10" s="3">
        <f t="shared" si="2"/>
        <v>2.2727272727272728E-2</v>
      </c>
      <c r="G10" s="2">
        <v>0</v>
      </c>
      <c r="H10" s="3">
        <f t="shared" si="0"/>
        <v>0</v>
      </c>
    </row>
    <row r="11" spans="1:8" x14ac:dyDescent="0.25">
      <c r="A11" s="1" t="s">
        <v>63</v>
      </c>
      <c r="B11" s="2">
        <v>36</v>
      </c>
      <c r="C11" s="3">
        <f>B11/$B$15</f>
        <v>4.2755344418052253E-2</v>
      </c>
      <c r="D11" s="2">
        <v>12</v>
      </c>
      <c r="E11" s="3">
        <f t="shared" si="3"/>
        <v>0.33333333333333331</v>
      </c>
      <c r="F11" s="3">
        <f t="shared" si="2"/>
        <v>4.5454545454545456E-2</v>
      </c>
      <c r="G11" s="2">
        <v>6</v>
      </c>
      <c r="H11" s="3">
        <f t="shared" si="0"/>
        <v>0.5</v>
      </c>
    </row>
    <row r="12" spans="1:8" x14ac:dyDescent="0.25">
      <c r="A12" s="1" t="s">
        <v>64</v>
      </c>
      <c r="B12" s="2">
        <v>35</v>
      </c>
      <c r="C12" s="3">
        <f t="shared" si="1"/>
        <v>4.1567695961995249E-2</v>
      </c>
      <c r="D12" s="2">
        <v>5</v>
      </c>
      <c r="E12" s="3">
        <f t="shared" si="3"/>
        <v>0.14285714285714285</v>
      </c>
      <c r="F12" s="3">
        <f>D12/$D$15</f>
        <v>1.893939393939394E-2</v>
      </c>
      <c r="G12" s="2">
        <v>0</v>
      </c>
      <c r="H12" s="3">
        <f t="shared" si="0"/>
        <v>0</v>
      </c>
    </row>
    <row r="13" spans="1:8" x14ac:dyDescent="0.25">
      <c r="A13" s="10" t="s">
        <v>54</v>
      </c>
      <c r="B13" s="2">
        <f>SUM(B3:B12)</f>
        <v>467</v>
      </c>
      <c r="C13" s="12">
        <f>B13/$B$15</f>
        <v>0.55463182897862229</v>
      </c>
      <c r="D13" s="2">
        <f>SUM(D3:D12)</f>
        <v>127</v>
      </c>
      <c r="E13" s="12">
        <f>D13/B13</f>
        <v>0.27194860813704497</v>
      </c>
      <c r="F13" s="12">
        <f>D13/$D$15</f>
        <v>0.48106060606060608</v>
      </c>
      <c r="G13" s="2">
        <f>SUM(G3:G12)</f>
        <v>41</v>
      </c>
      <c r="H13" s="3">
        <f>G13/D13</f>
        <v>0.32283464566929132</v>
      </c>
    </row>
    <row r="14" spans="1:8" x14ac:dyDescent="0.25">
      <c r="A14" s="10" t="s">
        <v>65</v>
      </c>
      <c r="B14" s="2">
        <f>SUM(B17:B59)</f>
        <v>375</v>
      </c>
      <c r="C14" s="3">
        <f>B14/$B$15</f>
        <v>0.44536817102137766</v>
      </c>
      <c r="D14" s="2">
        <f>SUM(D17:D59)</f>
        <v>137</v>
      </c>
      <c r="E14" s="3">
        <f>D14/B14</f>
        <v>0.36533333333333334</v>
      </c>
      <c r="F14" s="3">
        <f>D14/$D$15</f>
        <v>0.51893939393939392</v>
      </c>
      <c r="G14" s="2">
        <f>SUM(G17:G59)</f>
        <v>46</v>
      </c>
      <c r="H14" s="3">
        <f>G14/D14</f>
        <v>0.33576642335766421</v>
      </c>
    </row>
    <row r="15" spans="1:8" x14ac:dyDescent="0.25">
      <c r="A15" s="10" t="s">
        <v>52</v>
      </c>
      <c r="B15" s="2">
        <f>SUM(B13:B14)</f>
        <v>842</v>
      </c>
      <c r="C15" s="3">
        <f>B15/$B$15</f>
        <v>1</v>
      </c>
      <c r="D15" s="2">
        <f>SUM(D13:D14)</f>
        <v>264</v>
      </c>
      <c r="E15" s="3">
        <f>D15/B15</f>
        <v>0.31353919239904987</v>
      </c>
      <c r="F15" s="3">
        <f>D15/$D$15</f>
        <v>1</v>
      </c>
      <c r="G15" s="2">
        <f>SUM(G13:G14)</f>
        <v>87</v>
      </c>
      <c r="H15" s="3">
        <f>G15/D15</f>
        <v>0.32954545454545453</v>
      </c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4" t="s">
        <v>8</v>
      </c>
      <c r="B17" s="5">
        <v>33</v>
      </c>
      <c r="C17" s="6">
        <f t="shared" ref="C17:C59" si="4">B17/B$63</f>
        <v>3.9192399049881234E-2</v>
      </c>
      <c r="D17" s="5">
        <v>11</v>
      </c>
      <c r="E17" s="6">
        <f t="shared" si="3"/>
        <v>0.33333333333333331</v>
      </c>
      <c r="F17" s="6">
        <f t="shared" ref="F17:F59" si="5">D17/$D$63</f>
        <v>4.1666666666666664E-2</v>
      </c>
      <c r="G17" s="5">
        <v>2</v>
      </c>
      <c r="H17" s="6">
        <f t="shared" ref="H17:H59" si="6">IF(D17=0,0,G17/D17)</f>
        <v>0.18181818181818182</v>
      </c>
    </row>
    <row r="18" spans="1:8" x14ac:dyDescent="0.25">
      <c r="A18" s="4" t="s">
        <v>9</v>
      </c>
      <c r="B18" s="5">
        <v>32</v>
      </c>
      <c r="C18" s="6">
        <f t="shared" si="4"/>
        <v>3.800475059382423E-2</v>
      </c>
      <c r="D18" s="5">
        <v>0</v>
      </c>
      <c r="E18" s="6">
        <f t="shared" si="3"/>
        <v>0</v>
      </c>
      <c r="F18" s="6">
        <f t="shared" si="5"/>
        <v>0</v>
      </c>
      <c r="G18" s="5">
        <v>0</v>
      </c>
      <c r="H18" s="6">
        <f t="shared" si="6"/>
        <v>0</v>
      </c>
    </row>
    <row r="19" spans="1:8" x14ac:dyDescent="0.25">
      <c r="A19" s="4" t="s">
        <v>10</v>
      </c>
      <c r="B19" s="5">
        <v>32</v>
      </c>
      <c r="C19" s="6">
        <f t="shared" si="4"/>
        <v>3.800475059382423E-2</v>
      </c>
      <c r="D19" s="5">
        <v>12</v>
      </c>
      <c r="E19" s="6">
        <f t="shared" si="3"/>
        <v>0.375</v>
      </c>
      <c r="F19" s="6">
        <f t="shared" si="5"/>
        <v>4.5454545454545456E-2</v>
      </c>
      <c r="G19" s="5">
        <v>2</v>
      </c>
      <c r="H19" s="6">
        <f t="shared" si="6"/>
        <v>0.16666666666666666</v>
      </c>
    </row>
    <row r="20" spans="1:8" x14ac:dyDescent="0.25">
      <c r="A20" s="4" t="s">
        <v>11</v>
      </c>
      <c r="B20" s="5">
        <v>29</v>
      </c>
      <c r="C20" s="6">
        <f t="shared" si="4"/>
        <v>3.4441805225653203E-2</v>
      </c>
      <c r="D20" s="5">
        <v>19</v>
      </c>
      <c r="E20" s="6">
        <f t="shared" si="3"/>
        <v>0.65517241379310343</v>
      </c>
      <c r="F20" s="6">
        <f t="shared" si="5"/>
        <v>7.1969696969696975E-2</v>
      </c>
      <c r="G20" s="5">
        <v>5</v>
      </c>
      <c r="H20" s="6">
        <f t="shared" si="6"/>
        <v>0.26315789473684209</v>
      </c>
    </row>
    <row r="21" spans="1:8" x14ac:dyDescent="0.25">
      <c r="A21" s="4" t="s">
        <v>12</v>
      </c>
      <c r="B21" s="5">
        <v>28</v>
      </c>
      <c r="C21" s="6">
        <f t="shared" si="4"/>
        <v>3.3254156769596199E-2</v>
      </c>
      <c r="D21" s="5">
        <v>10</v>
      </c>
      <c r="E21" s="6">
        <f t="shared" si="3"/>
        <v>0.35714285714285715</v>
      </c>
      <c r="F21" s="6">
        <f t="shared" si="5"/>
        <v>3.787878787878788E-2</v>
      </c>
      <c r="G21" s="5">
        <v>4</v>
      </c>
      <c r="H21" s="6">
        <f t="shared" si="6"/>
        <v>0.4</v>
      </c>
    </row>
    <row r="22" spans="1:8" x14ac:dyDescent="0.25">
      <c r="A22" s="4" t="s">
        <v>13</v>
      </c>
      <c r="B22" s="5">
        <v>27</v>
      </c>
      <c r="C22" s="6">
        <f t="shared" si="4"/>
        <v>3.2066508313539195E-2</v>
      </c>
      <c r="D22" s="5">
        <v>15</v>
      </c>
      <c r="E22" s="6">
        <f t="shared" si="3"/>
        <v>0.55555555555555558</v>
      </c>
      <c r="F22" s="6">
        <f t="shared" si="5"/>
        <v>5.6818181818181816E-2</v>
      </c>
      <c r="G22" s="5">
        <v>3</v>
      </c>
      <c r="H22" s="6">
        <f t="shared" si="6"/>
        <v>0.2</v>
      </c>
    </row>
    <row r="23" spans="1:8" x14ac:dyDescent="0.25">
      <c r="A23" s="4" t="s">
        <v>14</v>
      </c>
      <c r="B23" s="5">
        <v>21</v>
      </c>
      <c r="C23" s="6">
        <f t="shared" si="4"/>
        <v>2.4940617577197149E-2</v>
      </c>
      <c r="D23" s="5">
        <v>0</v>
      </c>
      <c r="E23" s="6">
        <f t="shared" si="3"/>
        <v>0</v>
      </c>
      <c r="F23" s="6">
        <f t="shared" si="5"/>
        <v>0</v>
      </c>
      <c r="G23" s="5">
        <v>0</v>
      </c>
      <c r="H23" s="6">
        <f t="shared" si="6"/>
        <v>0</v>
      </c>
    </row>
    <row r="24" spans="1:8" x14ac:dyDescent="0.25">
      <c r="A24" s="4" t="s">
        <v>15</v>
      </c>
      <c r="B24" s="5">
        <v>18</v>
      </c>
      <c r="C24" s="6">
        <f t="shared" si="4"/>
        <v>2.1377672209026127E-2</v>
      </c>
      <c r="D24" s="5">
        <v>7</v>
      </c>
      <c r="E24" s="6">
        <f t="shared" si="3"/>
        <v>0.3888888888888889</v>
      </c>
      <c r="F24" s="6">
        <f t="shared" si="5"/>
        <v>2.6515151515151516E-2</v>
      </c>
      <c r="G24" s="5">
        <v>2</v>
      </c>
      <c r="H24" s="6">
        <f t="shared" si="6"/>
        <v>0.2857142857142857</v>
      </c>
    </row>
    <row r="25" spans="1:8" x14ac:dyDescent="0.25">
      <c r="A25" s="4" t="s">
        <v>16</v>
      </c>
      <c r="B25" s="5">
        <v>18</v>
      </c>
      <c r="C25" s="6">
        <f t="shared" si="4"/>
        <v>2.1377672209026127E-2</v>
      </c>
      <c r="D25" s="5">
        <v>5</v>
      </c>
      <c r="E25" s="6">
        <f t="shared" si="3"/>
        <v>0.27777777777777779</v>
      </c>
      <c r="F25" s="6">
        <f t="shared" si="5"/>
        <v>1.893939393939394E-2</v>
      </c>
      <c r="G25" s="5">
        <v>3</v>
      </c>
      <c r="H25" s="6">
        <f t="shared" si="6"/>
        <v>0.6</v>
      </c>
    </row>
    <row r="26" spans="1:8" x14ac:dyDescent="0.25">
      <c r="A26" s="4" t="s">
        <v>17</v>
      </c>
      <c r="B26" s="5">
        <v>17</v>
      </c>
      <c r="C26" s="6">
        <f t="shared" si="4"/>
        <v>2.0190023752969122E-2</v>
      </c>
      <c r="D26" s="5">
        <v>6</v>
      </c>
      <c r="E26" s="6">
        <f t="shared" si="3"/>
        <v>0.35294117647058826</v>
      </c>
      <c r="F26" s="6">
        <f t="shared" si="5"/>
        <v>2.2727272727272728E-2</v>
      </c>
      <c r="G26" s="5">
        <v>3</v>
      </c>
      <c r="H26" s="6">
        <f t="shared" si="6"/>
        <v>0.5</v>
      </c>
    </row>
    <row r="27" spans="1:8" x14ac:dyDescent="0.25">
      <c r="A27" s="4" t="s">
        <v>18</v>
      </c>
      <c r="B27" s="5">
        <v>17</v>
      </c>
      <c r="C27" s="6">
        <f t="shared" si="4"/>
        <v>2.0190023752969122E-2</v>
      </c>
      <c r="D27" s="5">
        <v>6</v>
      </c>
      <c r="E27" s="6">
        <f t="shared" si="3"/>
        <v>0.35294117647058826</v>
      </c>
      <c r="F27" s="6">
        <f t="shared" si="5"/>
        <v>2.2727272727272728E-2</v>
      </c>
      <c r="G27" s="5">
        <v>1</v>
      </c>
      <c r="H27" s="6">
        <f t="shared" si="6"/>
        <v>0.16666666666666666</v>
      </c>
    </row>
    <row r="28" spans="1:8" x14ac:dyDescent="0.25">
      <c r="A28" s="4" t="s">
        <v>19</v>
      </c>
      <c r="B28" s="5">
        <v>14</v>
      </c>
      <c r="C28" s="6">
        <f t="shared" si="4"/>
        <v>1.66270783847981E-2</v>
      </c>
      <c r="D28" s="5">
        <v>7</v>
      </c>
      <c r="E28" s="6">
        <f t="shared" si="3"/>
        <v>0.5</v>
      </c>
      <c r="F28" s="6">
        <f t="shared" si="5"/>
        <v>2.6515151515151516E-2</v>
      </c>
      <c r="G28" s="5">
        <v>1</v>
      </c>
      <c r="H28" s="6">
        <f t="shared" si="6"/>
        <v>0.14285714285714285</v>
      </c>
    </row>
    <row r="29" spans="1:8" x14ac:dyDescent="0.25">
      <c r="A29" s="4" t="s">
        <v>20</v>
      </c>
      <c r="B29" s="5">
        <v>10</v>
      </c>
      <c r="C29" s="6">
        <f t="shared" si="4"/>
        <v>1.1876484560570071E-2</v>
      </c>
      <c r="D29" s="5">
        <v>5</v>
      </c>
      <c r="E29" s="6">
        <f t="shared" si="3"/>
        <v>0.5</v>
      </c>
      <c r="F29" s="6">
        <f t="shared" si="5"/>
        <v>1.893939393939394E-2</v>
      </c>
      <c r="G29" s="5">
        <v>0</v>
      </c>
      <c r="H29" s="6">
        <f t="shared" si="6"/>
        <v>0</v>
      </c>
    </row>
    <row r="30" spans="1:8" x14ac:dyDescent="0.25">
      <c r="A30" s="4" t="s">
        <v>21</v>
      </c>
      <c r="B30" s="5">
        <v>9</v>
      </c>
      <c r="C30" s="6">
        <f t="shared" si="4"/>
        <v>1.0688836104513063E-2</v>
      </c>
      <c r="D30" s="5">
        <v>6</v>
      </c>
      <c r="E30" s="6">
        <f t="shared" si="3"/>
        <v>0.66666666666666663</v>
      </c>
      <c r="F30" s="6">
        <f t="shared" si="5"/>
        <v>2.2727272727272728E-2</v>
      </c>
      <c r="G30" s="5">
        <v>5</v>
      </c>
      <c r="H30" s="6">
        <f t="shared" si="6"/>
        <v>0.83333333333333337</v>
      </c>
    </row>
    <row r="31" spans="1:8" x14ac:dyDescent="0.25">
      <c r="A31" s="4" t="s">
        <v>22</v>
      </c>
      <c r="B31" s="5">
        <v>8</v>
      </c>
      <c r="C31" s="6">
        <f t="shared" si="4"/>
        <v>9.5011876484560574E-3</v>
      </c>
      <c r="D31" s="5">
        <v>0</v>
      </c>
      <c r="E31" s="6">
        <f t="shared" si="3"/>
        <v>0</v>
      </c>
      <c r="F31" s="6">
        <f t="shared" si="5"/>
        <v>0</v>
      </c>
      <c r="G31" s="5">
        <v>0</v>
      </c>
      <c r="H31" s="6">
        <f t="shared" si="6"/>
        <v>0</v>
      </c>
    </row>
    <row r="32" spans="1:8" x14ac:dyDescent="0.25">
      <c r="A32" s="4" t="s">
        <v>23</v>
      </c>
      <c r="B32" s="5">
        <v>8</v>
      </c>
      <c r="C32" s="6">
        <f t="shared" si="4"/>
        <v>9.5011876484560574E-3</v>
      </c>
      <c r="D32" s="5">
        <v>4</v>
      </c>
      <c r="E32" s="6">
        <f t="shared" si="3"/>
        <v>0.5</v>
      </c>
      <c r="F32" s="6">
        <f t="shared" si="5"/>
        <v>1.5151515151515152E-2</v>
      </c>
      <c r="G32" s="5">
        <v>1</v>
      </c>
      <c r="H32" s="6">
        <f t="shared" si="6"/>
        <v>0.25</v>
      </c>
    </row>
    <row r="33" spans="1:8" x14ac:dyDescent="0.25">
      <c r="A33" s="4" t="s">
        <v>24</v>
      </c>
      <c r="B33" s="5">
        <v>6</v>
      </c>
      <c r="C33" s="6">
        <f t="shared" si="4"/>
        <v>7.1258907363420431E-3</v>
      </c>
      <c r="D33" s="5">
        <v>6</v>
      </c>
      <c r="E33" s="6">
        <f t="shared" si="3"/>
        <v>1</v>
      </c>
      <c r="F33" s="6">
        <f t="shared" si="5"/>
        <v>2.2727272727272728E-2</v>
      </c>
      <c r="G33" s="5">
        <v>3</v>
      </c>
      <c r="H33" s="6">
        <f t="shared" si="6"/>
        <v>0.5</v>
      </c>
    </row>
    <row r="34" spans="1:8" x14ac:dyDescent="0.25">
      <c r="A34" s="4" t="s">
        <v>25</v>
      </c>
      <c r="B34" s="5">
        <v>5</v>
      </c>
      <c r="C34" s="6">
        <f t="shared" si="4"/>
        <v>5.9382422802850355E-3</v>
      </c>
      <c r="D34" s="5">
        <v>1</v>
      </c>
      <c r="E34" s="6">
        <f t="shared" si="3"/>
        <v>0.2</v>
      </c>
      <c r="F34" s="6">
        <f t="shared" si="5"/>
        <v>3.787878787878788E-3</v>
      </c>
      <c r="G34" s="5">
        <v>1</v>
      </c>
      <c r="H34" s="6">
        <f t="shared" si="6"/>
        <v>1</v>
      </c>
    </row>
    <row r="35" spans="1:8" x14ac:dyDescent="0.25">
      <c r="A35" s="4" t="s">
        <v>26</v>
      </c>
      <c r="B35" s="5">
        <v>5</v>
      </c>
      <c r="C35" s="6">
        <f t="shared" si="4"/>
        <v>5.9382422802850355E-3</v>
      </c>
      <c r="D35" s="5">
        <v>2</v>
      </c>
      <c r="E35" s="6">
        <f t="shared" si="3"/>
        <v>0.4</v>
      </c>
      <c r="F35" s="6">
        <f t="shared" si="5"/>
        <v>7.575757575757576E-3</v>
      </c>
      <c r="G35" s="5">
        <v>2</v>
      </c>
      <c r="H35" s="6">
        <f t="shared" si="6"/>
        <v>1</v>
      </c>
    </row>
    <row r="36" spans="1:8" x14ac:dyDescent="0.25">
      <c r="A36" s="4" t="s">
        <v>27</v>
      </c>
      <c r="B36" s="5">
        <v>3</v>
      </c>
      <c r="C36" s="6">
        <f t="shared" si="4"/>
        <v>3.5629453681710215E-3</v>
      </c>
      <c r="D36" s="5">
        <v>1</v>
      </c>
      <c r="E36" s="6">
        <f t="shared" si="3"/>
        <v>0.33333333333333331</v>
      </c>
      <c r="F36" s="6">
        <f t="shared" si="5"/>
        <v>3.787878787878788E-3</v>
      </c>
      <c r="G36" s="5">
        <v>1</v>
      </c>
      <c r="H36" s="6">
        <f t="shared" si="6"/>
        <v>1</v>
      </c>
    </row>
    <row r="37" spans="1:8" x14ac:dyDescent="0.25">
      <c r="A37" s="4" t="s">
        <v>28</v>
      </c>
      <c r="B37" s="5">
        <v>3</v>
      </c>
      <c r="C37" s="6">
        <f t="shared" si="4"/>
        <v>3.5629453681710215E-3</v>
      </c>
      <c r="D37" s="5">
        <v>1</v>
      </c>
      <c r="E37" s="6">
        <f t="shared" si="3"/>
        <v>0.33333333333333331</v>
      </c>
      <c r="F37" s="6">
        <f t="shared" si="5"/>
        <v>3.787878787878788E-3</v>
      </c>
      <c r="G37" s="5">
        <v>0</v>
      </c>
      <c r="H37" s="6">
        <f t="shared" si="6"/>
        <v>0</v>
      </c>
    </row>
    <row r="38" spans="1:8" x14ac:dyDescent="0.25">
      <c r="A38" s="4" t="s">
        <v>29</v>
      </c>
      <c r="B38" s="5">
        <v>3</v>
      </c>
      <c r="C38" s="6">
        <f t="shared" si="4"/>
        <v>3.5629453681710215E-3</v>
      </c>
      <c r="D38" s="5">
        <v>0</v>
      </c>
      <c r="E38" s="6">
        <f t="shared" si="3"/>
        <v>0</v>
      </c>
      <c r="F38" s="6">
        <f t="shared" si="5"/>
        <v>0</v>
      </c>
      <c r="G38" s="5">
        <v>0</v>
      </c>
      <c r="H38" s="6">
        <f t="shared" si="6"/>
        <v>0</v>
      </c>
    </row>
    <row r="39" spans="1:8" x14ac:dyDescent="0.25">
      <c r="A39" s="4" t="s">
        <v>30</v>
      </c>
      <c r="B39" s="5">
        <v>2</v>
      </c>
      <c r="C39" s="6">
        <f t="shared" si="4"/>
        <v>2.3752969121140144E-3</v>
      </c>
      <c r="D39" s="5">
        <v>1</v>
      </c>
      <c r="E39" s="6">
        <f t="shared" si="3"/>
        <v>0.5</v>
      </c>
      <c r="F39" s="6">
        <f t="shared" si="5"/>
        <v>3.787878787878788E-3</v>
      </c>
      <c r="G39" s="5">
        <v>1</v>
      </c>
      <c r="H39" s="6">
        <f t="shared" si="6"/>
        <v>1</v>
      </c>
    </row>
    <row r="40" spans="1:8" x14ac:dyDescent="0.25">
      <c r="A40" s="4" t="s">
        <v>31</v>
      </c>
      <c r="B40" s="5">
        <v>2</v>
      </c>
      <c r="C40" s="6">
        <f t="shared" si="4"/>
        <v>2.3752969121140144E-3</v>
      </c>
      <c r="D40" s="5">
        <v>0</v>
      </c>
      <c r="E40" s="6">
        <f t="shared" si="3"/>
        <v>0</v>
      </c>
      <c r="F40" s="6">
        <f t="shared" si="5"/>
        <v>0</v>
      </c>
      <c r="G40" s="5">
        <v>0</v>
      </c>
      <c r="H40" s="6">
        <f t="shared" si="6"/>
        <v>0</v>
      </c>
    </row>
    <row r="41" spans="1:8" x14ac:dyDescent="0.25">
      <c r="A41" s="4" t="s">
        <v>32</v>
      </c>
      <c r="B41" s="5">
        <v>2</v>
      </c>
      <c r="C41" s="6">
        <f t="shared" si="4"/>
        <v>2.3752969121140144E-3</v>
      </c>
      <c r="D41" s="5">
        <v>1</v>
      </c>
      <c r="E41" s="6">
        <f t="shared" si="3"/>
        <v>0.5</v>
      </c>
      <c r="F41" s="6">
        <f t="shared" si="5"/>
        <v>3.787878787878788E-3</v>
      </c>
      <c r="G41" s="5">
        <v>1</v>
      </c>
      <c r="H41" s="6">
        <f t="shared" si="6"/>
        <v>1</v>
      </c>
    </row>
    <row r="42" spans="1:8" x14ac:dyDescent="0.25">
      <c r="A42" s="4" t="s">
        <v>33</v>
      </c>
      <c r="B42" s="5">
        <v>2</v>
      </c>
      <c r="C42" s="6">
        <f t="shared" si="4"/>
        <v>2.3752969121140144E-3</v>
      </c>
      <c r="D42" s="5">
        <v>0</v>
      </c>
      <c r="E42" s="6">
        <f t="shared" si="3"/>
        <v>0</v>
      </c>
      <c r="F42" s="6">
        <f t="shared" si="5"/>
        <v>0</v>
      </c>
      <c r="G42" s="5">
        <v>0</v>
      </c>
      <c r="H42" s="6">
        <f t="shared" si="6"/>
        <v>0</v>
      </c>
    </row>
    <row r="43" spans="1:8" x14ac:dyDescent="0.25">
      <c r="A43" s="4" t="s">
        <v>34</v>
      </c>
      <c r="B43" s="5">
        <v>2</v>
      </c>
      <c r="C43" s="6">
        <f t="shared" si="4"/>
        <v>2.3752969121140144E-3</v>
      </c>
      <c r="D43" s="5">
        <v>0</v>
      </c>
      <c r="E43" s="6">
        <f t="shared" si="3"/>
        <v>0</v>
      </c>
      <c r="F43" s="6">
        <f t="shared" si="5"/>
        <v>0</v>
      </c>
      <c r="G43" s="5">
        <v>0</v>
      </c>
      <c r="H43" s="6">
        <f t="shared" si="6"/>
        <v>0</v>
      </c>
    </row>
    <row r="44" spans="1:8" x14ac:dyDescent="0.25">
      <c r="A44" s="4" t="s">
        <v>35</v>
      </c>
      <c r="B44" s="5">
        <v>2</v>
      </c>
      <c r="C44" s="6">
        <f t="shared" si="4"/>
        <v>2.3752969121140144E-3</v>
      </c>
      <c r="D44" s="5">
        <v>2</v>
      </c>
      <c r="E44" s="6">
        <f t="shared" si="3"/>
        <v>1</v>
      </c>
      <c r="F44" s="6">
        <f t="shared" si="5"/>
        <v>7.575757575757576E-3</v>
      </c>
      <c r="G44" s="5">
        <v>2</v>
      </c>
      <c r="H44" s="6">
        <f t="shared" si="6"/>
        <v>1</v>
      </c>
    </row>
    <row r="45" spans="1:8" x14ac:dyDescent="0.25">
      <c r="A45" s="4" t="s">
        <v>36</v>
      </c>
      <c r="B45" s="5">
        <v>2</v>
      </c>
      <c r="C45" s="6">
        <f t="shared" si="4"/>
        <v>2.3752969121140144E-3</v>
      </c>
      <c r="D45" s="5">
        <v>2</v>
      </c>
      <c r="E45" s="6">
        <f t="shared" si="3"/>
        <v>1</v>
      </c>
      <c r="F45" s="6">
        <f t="shared" si="5"/>
        <v>7.575757575757576E-3</v>
      </c>
      <c r="G45" s="5">
        <v>0</v>
      </c>
      <c r="H45" s="6">
        <f t="shared" si="6"/>
        <v>0</v>
      </c>
    </row>
    <row r="46" spans="1:8" x14ac:dyDescent="0.25">
      <c r="A46" s="4" t="s">
        <v>37</v>
      </c>
      <c r="B46" s="5">
        <v>2</v>
      </c>
      <c r="C46" s="6">
        <f t="shared" si="4"/>
        <v>2.3752969121140144E-3</v>
      </c>
      <c r="D46" s="5">
        <v>0</v>
      </c>
      <c r="E46" s="6">
        <f t="shared" si="3"/>
        <v>0</v>
      </c>
      <c r="F46" s="6">
        <f t="shared" si="5"/>
        <v>0</v>
      </c>
      <c r="G46" s="5">
        <v>0</v>
      </c>
      <c r="H46" s="6">
        <f t="shared" si="6"/>
        <v>0</v>
      </c>
    </row>
    <row r="47" spans="1:8" x14ac:dyDescent="0.25">
      <c r="A47" s="4" t="s">
        <v>38</v>
      </c>
      <c r="B47" s="5">
        <v>1</v>
      </c>
      <c r="C47" s="6">
        <f t="shared" si="4"/>
        <v>1.1876484560570072E-3</v>
      </c>
      <c r="D47" s="5">
        <v>0</v>
      </c>
      <c r="E47" s="6">
        <f t="shared" si="3"/>
        <v>0</v>
      </c>
      <c r="F47" s="6">
        <f t="shared" si="5"/>
        <v>0</v>
      </c>
      <c r="G47" s="5">
        <v>0</v>
      </c>
      <c r="H47" s="6">
        <f t="shared" si="6"/>
        <v>0</v>
      </c>
    </row>
    <row r="48" spans="1:8" x14ac:dyDescent="0.25">
      <c r="A48" s="4" t="s">
        <v>39</v>
      </c>
      <c r="B48" s="5">
        <v>1</v>
      </c>
      <c r="C48" s="6">
        <f t="shared" si="4"/>
        <v>1.1876484560570072E-3</v>
      </c>
      <c r="D48" s="5">
        <v>1</v>
      </c>
      <c r="E48" s="6">
        <f t="shared" si="3"/>
        <v>1</v>
      </c>
      <c r="F48" s="6">
        <f t="shared" si="5"/>
        <v>3.787878787878788E-3</v>
      </c>
      <c r="G48" s="5">
        <v>1</v>
      </c>
      <c r="H48" s="6">
        <f t="shared" si="6"/>
        <v>1</v>
      </c>
    </row>
    <row r="49" spans="1:8" x14ac:dyDescent="0.25">
      <c r="A49" s="4" t="s">
        <v>40</v>
      </c>
      <c r="B49" s="5">
        <v>1</v>
      </c>
      <c r="C49" s="6">
        <f t="shared" si="4"/>
        <v>1.1876484560570072E-3</v>
      </c>
      <c r="D49" s="5">
        <v>1</v>
      </c>
      <c r="E49" s="6">
        <f t="shared" si="3"/>
        <v>1</v>
      </c>
      <c r="F49" s="6">
        <f t="shared" si="5"/>
        <v>3.787878787878788E-3</v>
      </c>
      <c r="G49" s="5">
        <v>0</v>
      </c>
      <c r="H49" s="6">
        <f t="shared" si="6"/>
        <v>0</v>
      </c>
    </row>
    <row r="50" spans="1:8" x14ac:dyDescent="0.25">
      <c r="A50" s="4" t="s">
        <v>41</v>
      </c>
      <c r="B50" s="5">
        <v>1</v>
      </c>
      <c r="C50" s="6">
        <f t="shared" si="4"/>
        <v>1.1876484560570072E-3</v>
      </c>
      <c r="D50" s="5">
        <v>1</v>
      </c>
      <c r="E50" s="6">
        <f t="shared" si="3"/>
        <v>1</v>
      </c>
      <c r="F50" s="6">
        <f t="shared" si="5"/>
        <v>3.787878787878788E-3</v>
      </c>
      <c r="G50" s="5">
        <v>1</v>
      </c>
      <c r="H50" s="6">
        <f t="shared" si="6"/>
        <v>1</v>
      </c>
    </row>
    <row r="51" spans="1:8" x14ac:dyDescent="0.25">
      <c r="A51" s="4" t="s">
        <v>42</v>
      </c>
      <c r="B51" s="5">
        <v>1</v>
      </c>
      <c r="C51" s="6">
        <f t="shared" si="4"/>
        <v>1.1876484560570072E-3</v>
      </c>
      <c r="D51" s="5">
        <v>0</v>
      </c>
      <c r="E51" s="6">
        <f t="shared" si="3"/>
        <v>0</v>
      </c>
      <c r="F51" s="6">
        <f t="shared" si="5"/>
        <v>0</v>
      </c>
      <c r="G51" s="5">
        <v>0</v>
      </c>
      <c r="H51" s="6">
        <f t="shared" si="6"/>
        <v>0</v>
      </c>
    </row>
    <row r="52" spans="1:8" x14ac:dyDescent="0.25">
      <c r="A52" s="4" t="s">
        <v>43</v>
      </c>
      <c r="B52" s="5">
        <v>1</v>
      </c>
      <c r="C52" s="6">
        <f t="shared" si="4"/>
        <v>1.1876484560570072E-3</v>
      </c>
      <c r="D52" s="5">
        <v>1</v>
      </c>
      <c r="E52" s="6">
        <f t="shared" si="3"/>
        <v>1</v>
      </c>
      <c r="F52" s="6">
        <f t="shared" si="5"/>
        <v>3.787878787878788E-3</v>
      </c>
      <c r="G52" s="5">
        <v>0</v>
      </c>
      <c r="H52" s="6">
        <f t="shared" si="6"/>
        <v>0</v>
      </c>
    </row>
    <row r="53" spans="1:8" x14ac:dyDescent="0.25">
      <c r="A53" s="4" t="s">
        <v>44</v>
      </c>
      <c r="B53" s="5">
        <v>1</v>
      </c>
      <c r="C53" s="6">
        <f t="shared" si="4"/>
        <v>1.1876484560570072E-3</v>
      </c>
      <c r="D53" s="5">
        <v>1</v>
      </c>
      <c r="E53" s="6">
        <f t="shared" si="3"/>
        <v>1</v>
      </c>
      <c r="F53" s="6">
        <f t="shared" si="5"/>
        <v>3.787878787878788E-3</v>
      </c>
      <c r="G53" s="5">
        <v>0</v>
      </c>
      <c r="H53" s="6">
        <f t="shared" si="6"/>
        <v>0</v>
      </c>
    </row>
    <row r="54" spans="1:8" x14ac:dyDescent="0.25">
      <c r="A54" s="4" t="s">
        <v>45</v>
      </c>
      <c r="B54" s="5">
        <v>1</v>
      </c>
      <c r="C54" s="6">
        <f t="shared" si="4"/>
        <v>1.1876484560570072E-3</v>
      </c>
      <c r="D54" s="5">
        <v>0</v>
      </c>
      <c r="E54" s="6">
        <f t="shared" si="3"/>
        <v>0</v>
      </c>
      <c r="F54" s="6">
        <f t="shared" si="5"/>
        <v>0</v>
      </c>
      <c r="G54" s="5">
        <v>0</v>
      </c>
      <c r="H54" s="6">
        <f t="shared" si="6"/>
        <v>0</v>
      </c>
    </row>
    <row r="55" spans="1:8" x14ac:dyDescent="0.25">
      <c r="A55" s="4" t="s">
        <v>46</v>
      </c>
      <c r="B55" s="5">
        <v>1</v>
      </c>
      <c r="C55" s="6">
        <f t="shared" si="4"/>
        <v>1.1876484560570072E-3</v>
      </c>
      <c r="D55" s="5">
        <v>0</v>
      </c>
      <c r="E55" s="6">
        <f t="shared" si="3"/>
        <v>0</v>
      </c>
      <c r="F55" s="6">
        <f t="shared" si="5"/>
        <v>0</v>
      </c>
      <c r="G55" s="5">
        <v>0</v>
      </c>
      <c r="H55" s="6">
        <f t="shared" si="6"/>
        <v>0</v>
      </c>
    </row>
    <row r="56" spans="1:8" x14ac:dyDescent="0.25">
      <c r="A56" s="4" t="s">
        <v>47</v>
      </c>
      <c r="B56" s="5">
        <v>1</v>
      </c>
      <c r="C56" s="6">
        <f t="shared" si="4"/>
        <v>1.1876484560570072E-3</v>
      </c>
      <c r="D56" s="5">
        <v>0</v>
      </c>
      <c r="E56" s="6">
        <f t="shared" si="3"/>
        <v>0</v>
      </c>
      <c r="F56" s="6">
        <f t="shared" si="5"/>
        <v>0</v>
      </c>
      <c r="G56" s="5">
        <v>0</v>
      </c>
      <c r="H56" s="6">
        <f t="shared" si="6"/>
        <v>0</v>
      </c>
    </row>
    <row r="57" spans="1:8" x14ac:dyDescent="0.25">
      <c r="A57" s="4" t="s">
        <v>48</v>
      </c>
      <c r="B57" s="5">
        <v>1</v>
      </c>
      <c r="C57" s="6">
        <f t="shared" si="4"/>
        <v>1.1876484560570072E-3</v>
      </c>
      <c r="D57" s="5">
        <v>1</v>
      </c>
      <c r="E57" s="6">
        <f t="shared" si="3"/>
        <v>1</v>
      </c>
      <c r="F57" s="6">
        <f t="shared" si="5"/>
        <v>3.787878787878788E-3</v>
      </c>
      <c r="G57" s="5">
        <v>0</v>
      </c>
      <c r="H57" s="6">
        <f t="shared" si="6"/>
        <v>0</v>
      </c>
    </row>
    <row r="58" spans="1:8" x14ac:dyDescent="0.25">
      <c r="A58" s="4" t="s">
        <v>49</v>
      </c>
      <c r="B58" s="5">
        <v>1</v>
      </c>
      <c r="C58" s="6">
        <f t="shared" si="4"/>
        <v>1.1876484560570072E-3</v>
      </c>
      <c r="D58" s="5">
        <v>1</v>
      </c>
      <c r="E58" s="6">
        <f t="shared" si="3"/>
        <v>1</v>
      </c>
      <c r="F58" s="6">
        <f t="shared" si="5"/>
        <v>3.787878787878788E-3</v>
      </c>
      <c r="G58" s="5">
        <v>1</v>
      </c>
      <c r="H58" s="6">
        <f t="shared" si="6"/>
        <v>1</v>
      </c>
    </row>
    <row r="59" spans="1:8" x14ac:dyDescent="0.25">
      <c r="A59" s="4" t="s">
        <v>50</v>
      </c>
      <c r="B59" s="5">
        <v>1</v>
      </c>
      <c r="C59" s="6">
        <f t="shared" si="4"/>
        <v>1.1876484560570072E-3</v>
      </c>
      <c r="D59" s="5">
        <v>0</v>
      </c>
      <c r="E59" s="6">
        <f t="shared" si="3"/>
        <v>0</v>
      </c>
      <c r="F59" s="6">
        <f t="shared" si="5"/>
        <v>0</v>
      </c>
      <c r="G59" s="5">
        <v>0</v>
      </c>
      <c r="H59" s="6">
        <f t="shared" si="6"/>
        <v>0</v>
      </c>
    </row>
    <row r="60" spans="1:8" x14ac:dyDescent="0.25">
      <c r="A60" s="1"/>
      <c r="B60" s="2"/>
      <c r="C60" s="3"/>
      <c r="D60" s="2"/>
      <c r="E60" s="3"/>
      <c r="F60" s="3"/>
      <c r="G60" s="2"/>
      <c r="H60" s="3"/>
    </row>
    <row r="61" spans="1:8" x14ac:dyDescent="0.25">
      <c r="A61" s="4" t="s">
        <v>51</v>
      </c>
      <c r="B61" s="5">
        <f>SUM(B17:B59)</f>
        <v>375</v>
      </c>
      <c r="C61" s="6">
        <f>B61/B$63</f>
        <v>0.44536817102137766</v>
      </c>
      <c r="D61" s="5">
        <f>SUM(D17:D59)</f>
        <v>137</v>
      </c>
      <c r="E61" s="6">
        <f>D61/B61</f>
        <v>0.36533333333333334</v>
      </c>
      <c r="F61" s="6">
        <f>D61/D63</f>
        <v>0.51893939393939392</v>
      </c>
      <c r="G61" s="5">
        <f>SUM(G17:G59)</f>
        <v>46</v>
      </c>
      <c r="H61" s="6">
        <f>G61/D61</f>
        <v>0.33576642335766421</v>
      </c>
    </row>
    <row r="63" spans="1:8" x14ac:dyDescent="0.25">
      <c r="A63" s="7" t="s">
        <v>52</v>
      </c>
      <c r="B63" s="7">
        <f>SUM(B61,B13)</f>
        <v>842</v>
      </c>
      <c r="C63" s="8">
        <f>B63/B$63</f>
        <v>1</v>
      </c>
      <c r="D63" s="7">
        <f>SUM(D61,D13)</f>
        <v>264</v>
      </c>
      <c r="E63" s="8">
        <f>D63/B63</f>
        <v>0.31353919239904987</v>
      </c>
      <c r="F63" s="8"/>
      <c r="G63" s="7">
        <f>SUM(G61,G13)</f>
        <v>87</v>
      </c>
      <c r="H63" s="8">
        <f>G63/D63</f>
        <v>0.32954545454545453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 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Nilotpal Sarkar</dc:creator>
  <cp:lastModifiedBy>Arnab Das</cp:lastModifiedBy>
  <dcterms:created xsi:type="dcterms:W3CDTF">2022-06-17T11:42:30Z</dcterms:created>
  <dcterms:modified xsi:type="dcterms:W3CDTF">2022-06-28T12:54:02Z</dcterms:modified>
</cp:coreProperties>
</file>