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3e3e3fea3f7725e/Documents/Supply Chain Projects/"/>
    </mc:Choice>
  </mc:AlternateContent>
  <xr:revisionPtr revIDLastSave="0" documentId="8_{B57B16B9-A6D1-4F34-B77C-6B86FD036AA2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Data Set" sheetId="1" r:id="rId1"/>
    <sheet name="Sheet1" sheetId="2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20" i="1"/>
  <c r="B19" i="1"/>
  <c r="N5" i="1"/>
  <c r="N6" i="1"/>
  <c r="N7" i="1"/>
  <c r="N8" i="1"/>
  <c r="N9" i="1"/>
  <c r="N10" i="1"/>
  <c r="N11" i="1"/>
  <c r="N12" i="1"/>
  <c r="N13" i="1"/>
  <c r="N4" i="1"/>
  <c r="M5" i="1"/>
  <c r="M6" i="1"/>
  <c r="M7" i="1"/>
  <c r="M8" i="1"/>
  <c r="M9" i="1"/>
  <c r="M10" i="1"/>
  <c r="M11" i="1"/>
  <c r="M12" i="1"/>
  <c r="M13" i="1"/>
  <c r="M4" i="1"/>
  <c r="L5" i="1"/>
  <c r="L6" i="1"/>
  <c r="L7" i="1"/>
  <c r="L8" i="1"/>
  <c r="L9" i="1"/>
  <c r="L10" i="1"/>
  <c r="L11" i="1"/>
  <c r="L12" i="1"/>
  <c r="L13" i="1"/>
  <c r="L4" i="1"/>
</calcChain>
</file>

<file path=xl/sharedStrings.xml><?xml version="1.0" encoding="utf-8"?>
<sst xmlns="http://schemas.openxmlformats.org/spreadsheetml/2006/main" count="69" uniqueCount="58">
  <si>
    <t>Product ID</t>
  </si>
  <si>
    <t>Product Name</t>
  </si>
  <si>
    <t>Category</t>
  </si>
  <si>
    <t>Supplier</t>
  </si>
  <si>
    <t>Stock Level</t>
  </si>
  <si>
    <t>Min Restock Level</t>
  </si>
  <si>
    <t>Monthly Sales</t>
  </si>
  <si>
    <t>Unit Price</t>
  </si>
  <si>
    <t>Revenue</t>
  </si>
  <si>
    <t>Lead Time (Days)</t>
  </si>
  <si>
    <t>Last Restock Date</t>
  </si>
  <si>
    <t>Laptop</t>
  </si>
  <si>
    <t>Phone</t>
  </si>
  <si>
    <t>Headphones</t>
  </si>
  <si>
    <t>Desk Chair</t>
  </si>
  <si>
    <t>Monitor</t>
  </si>
  <si>
    <t>Keyboard</t>
  </si>
  <si>
    <t>Mouse</t>
  </si>
  <si>
    <t>Tablet</t>
  </si>
  <si>
    <t>Printer</t>
  </si>
  <si>
    <t>Desk Lamp</t>
  </si>
  <si>
    <t>Electronics</t>
  </si>
  <si>
    <t>Accessories</t>
  </si>
  <si>
    <t>Furniture</t>
  </si>
  <si>
    <t>Office</t>
  </si>
  <si>
    <t>TechCorp</t>
  </si>
  <si>
    <t>MobilePro</t>
  </si>
  <si>
    <t>SoundMax</t>
  </si>
  <si>
    <t>OfficeCo</t>
  </si>
  <si>
    <t>VisionTech</t>
  </si>
  <si>
    <t>KeyMax</t>
  </si>
  <si>
    <t>ClickPro</t>
  </si>
  <si>
    <t>TabWorld</t>
  </si>
  <si>
    <t>PrintTech</t>
  </si>
  <si>
    <t>LightCo</t>
  </si>
  <si>
    <t>2025-03-13</t>
  </si>
  <si>
    <t>2025-03-11</t>
  </si>
  <si>
    <t>2025-03-15</t>
  </si>
  <si>
    <t>2025-02-26</t>
  </si>
  <si>
    <t>2025-03-06</t>
  </si>
  <si>
    <t>2025-02-24</t>
  </si>
  <si>
    <t>2025-03-08</t>
  </si>
  <si>
    <t>2025-03-01</t>
  </si>
  <si>
    <t>2025-03-12</t>
  </si>
  <si>
    <t>2025-03-05</t>
  </si>
  <si>
    <t>Inventory Turnover Ratio</t>
  </si>
  <si>
    <t>Restock Alert</t>
  </si>
  <si>
    <t>Days Since Last Restock</t>
  </si>
  <si>
    <t>Row Labels</t>
  </si>
  <si>
    <t>Grand Total</t>
  </si>
  <si>
    <t>Sum of Stock Level</t>
  </si>
  <si>
    <t>Sum of Monthly Sales</t>
  </si>
  <si>
    <t>(All)</t>
  </si>
  <si>
    <t>Total Monthly Sales</t>
  </si>
  <si>
    <t>Key Metrics</t>
  </si>
  <si>
    <t>Category with lowest Stock</t>
  </si>
  <si>
    <t xml:space="preserve">Catagory with highest sales </t>
  </si>
  <si>
    <t>Supply Chain Inventory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</si>
</sst>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yyyy\-mm\-dd;@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3" fillId="2" borderId="1" xfId="0" applyFont="1" applyFill="1" applyBorder="1" applyAlignment="1">
      <alignment horizontal="left" inden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169" fontId="1" fillId="0" borderId="1" xfId="0" applyNumberFormat="1" applyFont="1" applyBorder="1"/>
    <xf numFmtId="0" fontId="5" fillId="0" borderId="0" xfId="0" applyFo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[supply_chain_inventory.xlsx]Sheet1!PivotTable1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Stock</a:t>
            </a:r>
            <a:r>
              <a:rPr lang="en-US" b="1" baseline="0"/>
              <a:t> vs Sales Per Catagory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Stock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Sheet1!$A$4:$A$8</c:f>
              <c:strCache>
                <c:ptCount val="4"/>
                <c:pt idx="0">
                  <c:v>Accessories</c:v>
                </c:pt>
                <c:pt idx="1">
                  <c:v>Electronics</c:v>
                </c:pt>
                <c:pt idx="2">
                  <c:v>Furniture</c:v>
                </c:pt>
                <c:pt idx="3">
                  <c:v>Office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309</c:v>
                </c:pt>
                <c:pt idx="1">
                  <c:v>383</c:v>
                </c:pt>
                <c:pt idx="2">
                  <c:v>152</c:v>
                </c:pt>
                <c:pt idx="3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B-4EDD-8D26-EC3CA1AAFCD3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Monthly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Sheet1!$A$4:$A$8</c:f>
              <c:strCache>
                <c:ptCount val="4"/>
                <c:pt idx="0">
                  <c:v>Accessories</c:v>
                </c:pt>
                <c:pt idx="1">
                  <c:v>Electronics</c:v>
                </c:pt>
                <c:pt idx="2">
                  <c:v>Furniture</c:v>
                </c:pt>
                <c:pt idx="3">
                  <c:v>Office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4"/>
                <c:pt idx="0">
                  <c:v>628</c:v>
                </c:pt>
                <c:pt idx="1">
                  <c:v>1302</c:v>
                </c:pt>
                <c:pt idx="2">
                  <c:v>656</c:v>
                </c:pt>
                <c:pt idx="3">
                  <c:v>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EB-4EDD-8D26-EC3CA1AAFC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8640735"/>
        <c:axId val="998641215"/>
      </c:barChart>
      <c:catAx>
        <c:axId val="99864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641215"/>
        <c:crosses val="autoZero"/>
        <c:auto val="1"/>
        <c:lblAlgn val="ctr"/>
        <c:lblOffset val="100"/>
        <c:noMultiLvlLbl val="0"/>
      </c:catAx>
      <c:valAx>
        <c:axId val="998641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64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[supply_chain_inventory.xlsx]Sheet1!PivotTable1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Stock</a:t>
            </a:r>
            <a:r>
              <a:rPr lang="en-US" b="1" baseline="0"/>
              <a:t> vs Monthy Sales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Sum of Stock Level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16-4550-8EA0-EB464BB475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16-4550-8EA0-EB464BB475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16-4550-8EA0-EB464BB475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016-4550-8EA0-EB464BB47536}"/>
              </c:ext>
            </c:extLst>
          </c:dPt>
          <c:cat>
            <c:strRef>
              <c:f>Sheet1!$A$4:$A$8</c:f>
              <c:strCache>
                <c:ptCount val="4"/>
                <c:pt idx="0">
                  <c:v>Accessories</c:v>
                </c:pt>
                <c:pt idx="1">
                  <c:v>Electronics</c:v>
                </c:pt>
                <c:pt idx="2">
                  <c:v>Furniture</c:v>
                </c:pt>
                <c:pt idx="3">
                  <c:v>Office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309</c:v>
                </c:pt>
                <c:pt idx="1">
                  <c:v>383</c:v>
                </c:pt>
                <c:pt idx="2">
                  <c:v>152</c:v>
                </c:pt>
                <c:pt idx="3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16-4550-8EA0-EB464BB47536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Monthly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016-4550-8EA0-EB464BB475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016-4550-8EA0-EB464BB475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016-4550-8EA0-EB464BB475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016-4550-8EA0-EB464BB47536}"/>
              </c:ext>
            </c:extLst>
          </c:dPt>
          <c:cat>
            <c:strRef>
              <c:f>Sheet1!$A$4:$A$8</c:f>
              <c:strCache>
                <c:ptCount val="4"/>
                <c:pt idx="0">
                  <c:v>Accessories</c:v>
                </c:pt>
                <c:pt idx="1">
                  <c:v>Electronics</c:v>
                </c:pt>
                <c:pt idx="2">
                  <c:v>Furniture</c:v>
                </c:pt>
                <c:pt idx="3">
                  <c:v>Office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4"/>
                <c:pt idx="0">
                  <c:v>628</c:v>
                </c:pt>
                <c:pt idx="1">
                  <c:v>1302</c:v>
                </c:pt>
                <c:pt idx="2">
                  <c:v>656</c:v>
                </c:pt>
                <c:pt idx="3">
                  <c:v>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016-4550-8EA0-EB464BB47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77611</xdr:colOff>
      <xdr:row>22</xdr:row>
      <xdr:rowOff>176387</xdr:rowOff>
    </xdr:from>
    <xdr:to>
      <xdr:col>6</xdr:col>
      <xdr:colOff>381000</xdr:colOff>
      <xdr:row>42</xdr:row>
      <xdr:rowOff>54428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89550D-098C-4C57-9D57-E63519BB9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767443</xdr:colOff>
      <xdr:row>22</xdr:row>
      <xdr:rowOff>185056</xdr:rowOff>
    </xdr:from>
    <xdr:to>
      <xdr:col>12</xdr:col>
      <xdr:colOff>810987</xdr:colOff>
      <xdr:row>42</xdr:row>
      <xdr:rowOff>70756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FA6B8F-0B22-489F-961A-24C766586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essa k" refreshedDate="45736.702722337963" createdVersion="8" refreshedVersion="8" minRefreshableVersion="3" recordCount="10" xr:uid="{9E18C3EE-63C6-4EEE-A71C-D11B1B3224F5}">
  <cacheSource type="worksheet">
    <worksheetSource ref="A3:N13" sheet="Data Set"/>
  </cacheSource>
  <cacheFields count="14">
    <cacheField name="Product ID" numFmtId="0">
      <sharedItems containsSemiMixedTypes="0" containsString="0" containsNumber="1" containsInteger="1" minValue="101" maxValue="110"/>
    </cacheField>
    <cacheField name="Product Name" numFmtId="0">
      <sharedItems/>
    </cacheField>
    <cacheField name="Category" numFmtId="0">
      <sharedItems count="4">
        <s v="Electronics"/>
        <s v="Accessories"/>
        <s v="Furniture"/>
        <s v="Office"/>
      </sharedItems>
    </cacheField>
    <cacheField name="Supplier" numFmtId="0">
      <sharedItems/>
    </cacheField>
    <cacheField name="Stock Level" numFmtId="0">
      <sharedItems containsSemiMixedTypes="0" containsString="0" containsNumber="1" containsInteger="1" minValue="41" maxValue="178"/>
    </cacheField>
    <cacheField name="Min Restock Level" numFmtId="0">
      <sharedItems containsSemiMixedTypes="0" containsString="0" containsNumber="1" containsInteger="1" minValue="6" maxValue="40"/>
    </cacheField>
    <cacheField name="Monthly Sales" numFmtId="0">
      <sharedItems containsSemiMixedTypes="0" containsString="0" containsNumber="1" containsInteger="1" minValue="84" maxValue="639"/>
    </cacheField>
    <cacheField name="Unit Price" numFmtId="0">
      <sharedItems containsSemiMixedTypes="0" containsString="0" containsNumber="1" containsInteger="1" minValue="30" maxValue="800"/>
    </cacheField>
    <cacheField name="Revenue" numFmtId="0">
      <sharedItems containsSemiMixedTypes="0" containsString="0" containsNumber="1" containsInteger="1" minValue="3300" maxValue="268800"/>
    </cacheField>
    <cacheField name="Lead Time (Days)" numFmtId="0">
      <sharedItems containsSemiMixedTypes="0" containsString="0" containsNumber="1" containsInteger="1" minValue="3" maxValue="14"/>
    </cacheField>
    <cacheField name="Last Restock Date" numFmtId="0">
      <sharedItems/>
    </cacheField>
    <cacheField name="Inventory Turnover Ratio" numFmtId="0">
      <sharedItems containsSemiMixedTypes="0" containsString="0" containsNumber="1" minValue="5.8252427184466021E-2" maxValue="0.78048780487804881"/>
    </cacheField>
    <cacheField name="Restock Alert" numFmtId="0">
      <sharedItems count="1">
        <s v="Restock Needed"/>
      </sharedItems>
    </cacheField>
    <cacheField name="Days Since Last Restock" numFmtId="0">
      <sharedItems containsSemiMixedTypes="0" containsString="0" containsNumber="1" containsInteger="1" minValue="5" maxValue="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01"/>
    <s v="Laptop"/>
    <x v="0"/>
    <s v="TechCorp"/>
    <n v="64"/>
    <n v="35"/>
    <n v="199"/>
    <n v="800"/>
    <n v="159200"/>
    <n v="4"/>
    <s v="2025-03-13"/>
    <n v="0.546875"/>
    <x v="0"/>
    <n v="7"/>
  </r>
  <r>
    <n v="102"/>
    <s v="Phone"/>
    <x v="0"/>
    <s v="MobilePro"/>
    <n v="103"/>
    <n v="6"/>
    <n v="448"/>
    <n v="600"/>
    <n v="268800"/>
    <n v="7"/>
    <s v="2025-03-11"/>
    <n v="5.8252427184466021E-2"/>
    <x v="0"/>
    <n v="9"/>
  </r>
  <r>
    <n v="103"/>
    <s v="Headphones"/>
    <x v="1"/>
    <s v="SoundMax"/>
    <n v="108"/>
    <n v="8"/>
    <n v="385"/>
    <n v="50"/>
    <n v="19250"/>
    <n v="14"/>
    <s v="2025-03-15"/>
    <n v="7.407407407407407E-2"/>
    <x v="0"/>
    <n v="5"/>
  </r>
  <r>
    <n v="104"/>
    <s v="Desk Chair"/>
    <x v="2"/>
    <s v="OfficeCo"/>
    <n v="41"/>
    <n v="32"/>
    <n v="84"/>
    <n v="120"/>
    <n v="10080"/>
    <n v="8"/>
    <s v="2025-02-26"/>
    <n v="0.78048780487804881"/>
    <x v="0"/>
    <n v="22"/>
  </r>
  <r>
    <n v="105"/>
    <s v="Monitor"/>
    <x v="0"/>
    <s v="VisionTech"/>
    <n v="85"/>
    <n v="12"/>
    <n v="353"/>
    <n v="300"/>
    <n v="105900"/>
    <n v="9"/>
    <s v="2025-03-06"/>
    <n v="0.14117647058823529"/>
    <x v="0"/>
    <n v="14"/>
  </r>
  <r>
    <n v="106"/>
    <s v="Keyboard"/>
    <x v="1"/>
    <s v="KeyMax"/>
    <n v="93"/>
    <n v="19"/>
    <n v="133"/>
    <n v="40"/>
    <n v="5320"/>
    <n v="11"/>
    <s v="2025-02-24"/>
    <n v="0.20430107526881722"/>
    <x v="0"/>
    <n v="24"/>
  </r>
  <r>
    <n v="107"/>
    <s v="Mouse"/>
    <x v="1"/>
    <s v="ClickPro"/>
    <n v="108"/>
    <n v="40"/>
    <n v="110"/>
    <n v="30"/>
    <n v="3300"/>
    <n v="3"/>
    <s v="2025-03-08"/>
    <n v="0.37037037037037035"/>
    <x v="0"/>
    <n v="12"/>
  </r>
  <r>
    <n v="108"/>
    <s v="Tablet"/>
    <x v="0"/>
    <s v="TabWorld"/>
    <n v="131"/>
    <n v="22"/>
    <n v="302"/>
    <n v="500"/>
    <n v="151000"/>
    <n v="8"/>
    <s v="2025-03-01"/>
    <n v="0.16793893129770993"/>
    <x v="0"/>
    <n v="19"/>
  </r>
  <r>
    <n v="109"/>
    <s v="Printer"/>
    <x v="3"/>
    <s v="PrintTech"/>
    <n v="178"/>
    <n v="32"/>
    <n v="639"/>
    <n v="200"/>
    <n v="127800"/>
    <n v="6"/>
    <s v="2025-03-12"/>
    <n v="0.1797752808988764"/>
    <x v="0"/>
    <n v="8"/>
  </r>
  <r>
    <n v="110"/>
    <s v="Desk Lamp"/>
    <x v="2"/>
    <s v="LightCo"/>
    <n v="111"/>
    <n v="34"/>
    <n v="572"/>
    <n v="35"/>
    <n v="20020"/>
    <n v="11"/>
    <s v="2025-03-05"/>
    <n v="0.30630630630630629"/>
    <x v="0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172F19-CBE9-4C9A-90B2-D54E713BAEA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C8" firstHeaderRow="0" firstDataRow="1" firstDataCol="1" rowPageCount="1" colPageCount="1"/>
  <pivotFields count="14"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12" hier="-1"/>
  </pageFields>
  <dataFields count="2">
    <dataField name="Sum of Stock Level" fld="4" baseField="0" baseItem="0"/>
    <dataField name="Sum of Monthly Sales" fld="6" baseField="0" baseItem="0"/>
  </dataFields>
  <chartFormats count="1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0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8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10" format="19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10" format="20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10" format="2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="55" zoomScaleNormal="70" workbookViewId="0">
      <selection activeCell="H19" sqref="H19"/>
    </sheetView>
  </sheetViews>
  <sheetFormatPr defaultRowHeight="14.4" x14ac:dyDescent="0.55000000000000004"/>
  <cols>
    <col min="1" max="1" width="28.9453125" bestFit="1" customWidth="1"/>
    <col min="2" max="2" width="13.41796875" bestFit="1" customWidth="1"/>
    <col min="3" max="3" width="20.578125" customWidth="1"/>
    <col min="4" max="4" width="9.15625" bestFit="1" customWidth="1"/>
    <col min="5" max="5" width="9.734375" bestFit="1" customWidth="1"/>
    <col min="6" max="6" width="16.68359375" bestFit="1" customWidth="1"/>
    <col min="7" max="7" width="13.20703125" bestFit="1" customWidth="1"/>
    <col min="9" max="9" width="8.41796875" bestFit="1" customWidth="1"/>
    <col min="10" max="10" width="15.83984375" bestFit="1" customWidth="1"/>
    <col min="11" max="11" width="16.3671875" bestFit="1" customWidth="1"/>
    <col min="12" max="12" width="23" bestFit="1" customWidth="1"/>
    <col min="13" max="13" width="13.89453125" bestFit="1" customWidth="1"/>
    <col min="14" max="14" width="21.578125" bestFit="1" customWidth="1"/>
  </cols>
  <sheetData>
    <row r="1" spans="1:14" ht="28.2" x14ac:dyDescent="1.05">
      <c r="A1" s="12" t="s">
        <v>57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3" spans="1:14" s="11" customFormat="1" ht="15.6" x14ac:dyDescent="0.6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9" t="s">
        <v>45</v>
      </c>
      <c r="M3" s="9" t="s">
        <v>46</v>
      </c>
      <c r="N3" s="10" t="s">
        <v>47</v>
      </c>
    </row>
    <row r="4" spans="1:14" x14ac:dyDescent="0.55000000000000004">
      <c r="A4">
        <v>101</v>
      </c>
      <c r="B4" t="s">
        <v>11</v>
      </c>
      <c r="C4" t="s">
        <v>21</v>
      </c>
      <c r="D4" t="s">
        <v>25</v>
      </c>
      <c r="E4">
        <v>64</v>
      </c>
      <c r="F4">
        <v>35</v>
      </c>
      <c r="G4">
        <v>199</v>
      </c>
      <c r="H4">
        <v>800</v>
      </c>
      <c r="I4">
        <v>159200</v>
      </c>
      <c r="J4">
        <v>4</v>
      </c>
      <c r="K4" t="s">
        <v>35</v>
      </c>
      <c r="L4">
        <f>F4/E4</f>
        <v>0.546875</v>
      </c>
      <c r="M4" t="str">
        <f>IF(E4&lt;B4, "Restock Needed", "Sufficient Stock")</f>
        <v>Restock Needed</v>
      </c>
      <c r="N4" s="1">
        <f ca="1">TODAY()-K4</f>
        <v>7</v>
      </c>
    </row>
    <row r="5" spans="1:14" x14ac:dyDescent="0.55000000000000004">
      <c r="A5">
        <v>102</v>
      </c>
      <c r="B5" t="s">
        <v>12</v>
      </c>
      <c r="C5" t="s">
        <v>21</v>
      </c>
      <c r="D5" t="s">
        <v>26</v>
      </c>
      <c r="E5">
        <v>103</v>
      </c>
      <c r="F5">
        <v>6</v>
      </c>
      <c r="G5">
        <v>448</v>
      </c>
      <c r="H5">
        <v>600</v>
      </c>
      <c r="I5">
        <v>268800</v>
      </c>
      <c r="J5">
        <v>7</v>
      </c>
      <c r="K5" t="s">
        <v>36</v>
      </c>
      <c r="L5">
        <f t="shared" ref="L5:L13" si="0">F5/E5</f>
        <v>5.8252427184466021E-2</v>
      </c>
      <c r="M5" t="str">
        <f t="shared" ref="M5:M13" si="1">IF(E5&lt;B5, "Restock Needed", "Sufficient Stock")</f>
        <v>Restock Needed</v>
      </c>
      <c r="N5" s="1">
        <f t="shared" ref="N5:N13" ca="1" si="2">TODAY()-K5</f>
        <v>9</v>
      </c>
    </row>
    <row r="6" spans="1:14" x14ac:dyDescent="0.55000000000000004">
      <c r="A6">
        <v>103</v>
      </c>
      <c r="B6" t="s">
        <v>13</v>
      </c>
      <c r="C6" t="s">
        <v>22</v>
      </c>
      <c r="D6" t="s">
        <v>27</v>
      </c>
      <c r="E6">
        <v>108</v>
      </c>
      <c r="F6">
        <v>8</v>
      </c>
      <c r="G6">
        <v>385</v>
      </c>
      <c r="H6">
        <v>50</v>
      </c>
      <c r="I6">
        <v>19250</v>
      </c>
      <c r="J6">
        <v>14</v>
      </c>
      <c r="K6" t="s">
        <v>37</v>
      </c>
      <c r="L6">
        <f t="shared" si="0"/>
        <v>7.407407407407407E-2</v>
      </c>
      <c r="M6" t="str">
        <f t="shared" si="1"/>
        <v>Restock Needed</v>
      </c>
      <c r="N6" s="1">
        <f t="shared" ca="1" si="2"/>
        <v>5</v>
      </c>
    </row>
    <row r="7" spans="1:14" x14ac:dyDescent="0.55000000000000004">
      <c r="A7">
        <v>104</v>
      </c>
      <c r="B7" t="s">
        <v>14</v>
      </c>
      <c r="C7" t="s">
        <v>23</v>
      </c>
      <c r="D7" t="s">
        <v>28</v>
      </c>
      <c r="E7">
        <v>41</v>
      </c>
      <c r="F7">
        <v>32</v>
      </c>
      <c r="G7">
        <v>84</v>
      </c>
      <c r="H7">
        <v>120</v>
      </c>
      <c r="I7">
        <v>10080</v>
      </c>
      <c r="J7">
        <v>8</v>
      </c>
      <c r="K7" t="s">
        <v>38</v>
      </c>
      <c r="L7">
        <f t="shared" si="0"/>
        <v>0.78048780487804881</v>
      </c>
      <c r="M7" t="str">
        <f t="shared" si="1"/>
        <v>Restock Needed</v>
      </c>
      <c r="N7" s="1">
        <f t="shared" ca="1" si="2"/>
        <v>22</v>
      </c>
    </row>
    <row r="8" spans="1:14" x14ac:dyDescent="0.55000000000000004">
      <c r="A8">
        <v>105</v>
      </c>
      <c r="B8" t="s">
        <v>15</v>
      </c>
      <c r="C8" t="s">
        <v>21</v>
      </c>
      <c r="D8" t="s">
        <v>29</v>
      </c>
      <c r="E8">
        <v>85</v>
      </c>
      <c r="F8">
        <v>12</v>
      </c>
      <c r="G8">
        <v>353</v>
      </c>
      <c r="H8">
        <v>300</v>
      </c>
      <c r="I8">
        <v>105900</v>
      </c>
      <c r="J8">
        <v>9</v>
      </c>
      <c r="K8" t="s">
        <v>39</v>
      </c>
      <c r="L8">
        <f t="shared" si="0"/>
        <v>0.14117647058823529</v>
      </c>
      <c r="M8" t="str">
        <f t="shared" si="1"/>
        <v>Restock Needed</v>
      </c>
      <c r="N8" s="1">
        <f t="shared" ca="1" si="2"/>
        <v>14</v>
      </c>
    </row>
    <row r="9" spans="1:14" x14ac:dyDescent="0.55000000000000004">
      <c r="A9">
        <v>106</v>
      </c>
      <c r="B9" t="s">
        <v>16</v>
      </c>
      <c r="C9" t="s">
        <v>22</v>
      </c>
      <c r="D9" t="s">
        <v>30</v>
      </c>
      <c r="E9">
        <v>93</v>
      </c>
      <c r="F9">
        <v>19</v>
      </c>
      <c r="G9">
        <v>133</v>
      </c>
      <c r="H9">
        <v>40</v>
      </c>
      <c r="I9">
        <v>5320</v>
      </c>
      <c r="J9">
        <v>11</v>
      </c>
      <c r="K9" t="s">
        <v>40</v>
      </c>
      <c r="L9">
        <f t="shared" si="0"/>
        <v>0.20430107526881722</v>
      </c>
      <c r="M9" t="str">
        <f t="shared" si="1"/>
        <v>Restock Needed</v>
      </c>
      <c r="N9" s="1">
        <f t="shared" ca="1" si="2"/>
        <v>24</v>
      </c>
    </row>
    <row r="10" spans="1:14" x14ac:dyDescent="0.55000000000000004">
      <c r="A10">
        <v>107</v>
      </c>
      <c r="B10" t="s">
        <v>17</v>
      </c>
      <c r="C10" t="s">
        <v>22</v>
      </c>
      <c r="D10" t="s">
        <v>31</v>
      </c>
      <c r="E10">
        <v>108</v>
      </c>
      <c r="F10">
        <v>40</v>
      </c>
      <c r="G10">
        <v>110</v>
      </c>
      <c r="H10">
        <v>30</v>
      </c>
      <c r="I10">
        <v>3300</v>
      </c>
      <c r="J10">
        <v>3</v>
      </c>
      <c r="K10" t="s">
        <v>41</v>
      </c>
      <c r="L10">
        <f t="shared" si="0"/>
        <v>0.37037037037037035</v>
      </c>
      <c r="M10" t="str">
        <f t="shared" si="1"/>
        <v>Restock Needed</v>
      </c>
      <c r="N10" s="1">
        <f t="shared" ca="1" si="2"/>
        <v>12</v>
      </c>
    </row>
    <row r="11" spans="1:14" x14ac:dyDescent="0.55000000000000004">
      <c r="A11">
        <v>108</v>
      </c>
      <c r="B11" t="s">
        <v>18</v>
      </c>
      <c r="C11" t="s">
        <v>21</v>
      </c>
      <c r="D11" t="s">
        <v>32</v>
      </c>
      <c r="E11">
        <v>131</v>
      </c>
      <c r="F11">
        <v>22</v>
      </c>
      <c r="G11">
        <v>302</v>
      </c>
      <c r="H11">
        <v>500</v>
      </c>
      <c r="I11">
        <v>151000</v>
      </c>
      <c r="J11">
        <v>8</v>
      </c>
      <c r="K11" t="s">
        <v>42</v>
      </c>
      <c r="L11">
        <f t="shared" si="0"/>
        <v>0.16793893129770993</v>
      </c>
      <c r="M11" t="str">
        <f t="shared" si="1"/>
        <v>Restock Needed</v>
      </c>
      <c r="N11" s="1">
        <f t="shared" ca="1" si="2"/>
        <v>19</v>
      </c>
    </row>
    <row r="12" spans="1:14" x14ac:dyDescent="0.55000000000000004">
      <c r="A12">
        <v>109</v>
      </c>
      <c r="B12" t="s">
        <v>19</v>
      </c>
      <c r="C12" t="s">
        <v>24</v>
      </c>
      <c r="D12" t="s">
        <v>33</v>
      </c>
      <c r="E12">
        <v>178</v>
      </c>
      <c r="F12">
        <v>32</v>
      </c>
      <c r="G12">
        <v>639</v>
      </c>
      <c r="H12">
        <v>200</v>
      </c>
      <c r="I12">
        <v>127800</v>
      </c>
      <c r="J12">
        <v>6</v>
      </c>
      <c r="K12" t="s">
        <v>43</v>
      </c>
      <c r="L12">
        <f t="shared" si="0"/>
        <v>0.1797752808988764</v>
      </c>
      <c r="M12" t="str">
        <f t="shared" si="1"/>
        <v>Restock Needed</v>
      </c>
      <c r="N12" s="1">
        <f t="shared" ca="1" si="2"/>
        <v>8</v>
      </c>
    </row>
    <row r="13" spans="1:14" x14ac:dyDescent="0.55000000000000004">
      <c r="A13">
        <v>110</v>
      </c>
      <c r="B13" t="s">
        <v>20</v>
      </c>
      <c r="C13" t="s">
        <v>23</v>
      </c>
      <c r="D13" t="s">
        <v>34</v>
      </c>
      <c r="E13">
        <v>111</v>
      </c>
      <c r="F13">
        <v>34</v>
      </c>
      <c r="G13">
        <v>572</v>
      </c>
      <c r="H13">
        <v>35</v>
      </c>
      <c r="I13">
        <v>20020</v>
      </c>
      <c r="J13">
        <v>11</v>
      </c>
      <c r="K13" t="s">
        <v>44</v>
      </c>
      <c r="L13">
        <f t="shared" si="0"/>
        <v>0.30630630630630629</v>
      </c>
      <c r="M13" t="str">
        <f t="shared" si="1"/>
        <v>Restock Needed</v>
      </c>
      <c r="N13" s="1">
        <f t="shared" ca="1" si="2"/>
        <v>15</v>
      </c>
    </row>
    <row r="18" spans="1:2" ht="18.3" x14ac:dyDescent="0.7">
      <c r="A18" s="4" t="s">
        <v>54</v>
      </c>
      <c r="B18" s="5"/>
    </row>
    <row r="19" spans="1:2" ht="15.6" x14ac:dyDescent="0.6">
      <c r="A19" s="6" t="s">
        <v>53</v>
      </c>
      <c r="B19" s="7">
        <f>SUM(G4:G13)</f>
        <v>3225</v>
      </c>
    </row>
    <row r="20" spans="1:2" ht="15.6" x14ac:dyDescent="0.6">
      <c r="A20" s="6" t="s">
        <v>56</v>
      </c>
      <c r="B20" s="7" t="str">
        <f>INDEX(C4:C13, MATCH(MAX(G4:G13), G4:G13, 0))</f>
        <v>Office</v>
      </c>
    </row>
    <row r="21" spans="1:2" ht="15.6" x14ac:dyDescent="0.6">
      <c r="A21" s="6" t="s">
        <v>55</v>
      </c>
      <c r="B21" s="7" t="str">
        <f>INDEX(C4:C13, MATCH(MIN(E4:E13), E4:E13, 0))</f>
        <v>Furniture</v>
      </c>
    </row>
  </sheetData>
  <mergeCells count="1">
    <mergeCell ref="A1:N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F0A6D-0DA3-477E-8BC7-CDB72C4A9974}">
  <dimension ref="A1:C8"/>
  <sheetViews>
    <sheetView zoomScale="69" workbookViewId="0">
      <selection activeCell="D26" sqref="D26"/>
    </sheetView>
  </sheetViews>
  <sheetFormatPr defaultRowHeight="14.4" x14ac:dyDescent="0.55000000000000004"/>
  <cols>
    <col min="1" max="1" width="12.05078125" bestFit="1" customWidth="1"/>
    <col min="2" max="2" width="15.83984375" bestFit="1" customWidth="1"/>
    <col min="3" max="3" width="18.3125" bestFit="1" customWidth="1"/>
    <col min="4" max="4" width="19" bestFit="1" customWidth="1"/>
  </cols>
  <sheetData>
    <row r="1" spans="1:3" x14ac:dyDescent="0.55000000000000004">
      <c r="A1" s="2" t="s">
        <v>46</v>
      </c>
      <c r="B1" t="s">
        <v>52</v>
      </c>
    </row>
    <row r="3" spans="1:3" x14ac:dyDescent="0.55000000000000004">
      <c r="A3" s="2" t="s">
        <v>48</v>
      </c>
      <c r="B3" t="s">
        <v>50</v>
      </c>
      <c r="C3" t="s">
        <v>51</v>
      </c>
    </row>
    <row r="4" spans="1:3" x14ac:dyDescent="0.55000000000000004">
      <c r="A4" s="3" t="s">
        <v>22</v>
      </c>
      <c r="B4" s="1">
        <v>309</v>
      </c>
      <c r="C4" s="1">
        <v>628</v>
      </c>
    </row>
    <row r="5" spans="1:3" x14ac:dyDescent="0.55000000000000004">
      <c r="A5" s="3" t="s">
        <v>21</v>
      </c>
      <c r="B5" s="1">
        <v>383</v>
      </c>
      <c r="C5" s="1">
        <v>1302</v>
      </c>
    </row>
    <row r="6" spans="1:3" x14ac:dyDescent="0.55000000000000004">
      <c r="A6" s="3" t="s">
        <v>23</v>
      </c>
      <c r="B6" s="1">
        <v>152</v>
      </c>
      <c r="C6" s="1">
        <v>656</v>
      </c>
    </row>
    <row r="7" spans="1:3" x14ac:dyDescent="0.55000000000000004">
      <c r="A7" s="3" t="s">
        <v>24</v>
      </c>
      <c r="B7" s="1">
        <v>178</v>
      </c>
      <c r="C7" s="1">
        <v>639</v>
      </c>
    </row>
    <row r="8" spans="1:3" x14ac:dyDescent="0.55000000000000004">
      <c r="A8" s="3" t="s">
        <v>49</v>
      </c>
      <c r="B8" s="1">
        <v>1022</v>
      </c>
      <c r="C8" s="1">
        <v>3225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k</dc:creator>
  <cp:lastModifiedBy>Vanessa k</cp:lastModifiedBy>
  <dcterms:created xsi:type="dcterms:W3CDTF">2025-03-20T20:37:14Z</dcterms:created>
  <dcterms:modified xsi:type="dcterms:W3CDTF">2025-03-20T21:38:07Z</dcterms:modified>
</cp:coreProperties>
</file>