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roid Calculator #1" sheetId="1" state="visible" r:id="rId2"/>
    <sheet name="Toroidal Calculator #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<sst xmlns="http://schemas.openxmlformats.org/spreadsheetml/2006/main" count="139" uniqueCount="67">
  <si>
    <t xml:space="preserve">Toroidal Inductor Calculator</t>
  </si>
  <si>
    <t xml:space="preserve">  NOTES:</t>
  </si>
  <si>
    <r>
      <rPr>
        <sz val="11"/>
        <rFont val="Calibri"/>
        <family val="2"/>
        <charset val="1"/>
      </rPr>
      <t xml:space="preserve">  - Use this calculator if your toroidal core's datasheet specifies A</t>
    </r>
    <r>
      <rPr>
        <sz val="8"/>
        <rFont val="Calibri"/>
        <family val="2"/>
        <charset val="1"/>
      </rPr>
      <t xml:space="preserve">L</t>
    </r>
    <r>
      <rPr>
        <sz val="11"/>
        <rFont val="Calibri"/>
        <family val="2"/>
        <charset val="1"/>
      </rPr>
      <t xml:space="preserve"> &amp; A</t>
    </r>
    <r>
      <rPr>
        <sz val="8"/>
        <rFont val="Calibri"/>
        <family val="2"/>
        <charset val="1"/>
      </rPr>
      <t xml:space="preserve">e.</t>
    </r>
    <r>
      <rPr>
        <sz val="11"/>
        <rFont val="Calibri"/>
        <family val="2"/>
        <charset val="1"/>
      </rPr>
      <t xml:space="preserve"> (Gives much more accurate results)</t>
    </r>
  </si>
  <si>
    <r>
      <rPr>
        <sz val="11"/>
        <rFont val="Calibri"/>
        <family val="2"/>
        <charset val="1"/>
      </rPr>
      <t xml:space="preserve">  - Parameters OD, ID, H, μ</t>
    </r>
    <r>
      <rPr>
        <sz val="8"/>
        <rFont val="Calibri"/>
        <family val="2"/>
        <charset val="1"/>
      </rPr>
      <t xml:space="preserve">r</t>
    </r>
    <r>
      <rPr>
        <sz val="11"/>
        <rFont val="Calibri"/>
        <family val="2"/>
        <charset val="1"/>
      </rPr>
      <t xml:space="preserve">, B</t>
    </r>
    <r>
      <rPr>
        <sz val="8"/>
        <rFont val="Calibri"/>
        <family val="2"/>
        <charset val="1"/>
      </rPr>
      <t xml:space="preserve">sat</t>
    </r>
    <r>
      <rPr>
        <sz val="11"/>
        <rFont val="Calibri"/>
        <family val="2"/>
        <charset val="1"/>
      </rPr>
      <t xml:space="preserve">, A</t>
    </r>
    <r>
      <rPr>
        <sz val="8"/>
        <rFont val="Calibri"/>
        <family val="2"/>
        <charset val="1"/>
      </rPr>
      <t xml:space="preserve">L</t>
    </r>
    <r>
      <rPr>
        <sz val="11"/>
        <rFont val="Calibri"/>
        <family val="2"/>
        <charset val="1"/>
      </rPr>
      <t xml:space="preserve"> &amp; A</t>
    </r>
    <r>
      <rPr>
        <sz val="8"/>
        <rFont val="Calibri"/>
        <family val="2"/>
        <charset val="1"/>
      </rPr>
      <t xml:space="preserve">e</t>
    </r>
    <r>
      <rPr>
        <sz val="11"/>
        <rFont val="Calibri"/>
        <family val="2"/>
        <charset val="1"/>
      </rPr>
      <t xml:space="preserve"> are often provided in datasheets.</t>
    </r>
  </si>
  <si>
    <t xml:space="preserve">  - OD, ID, H are the toroid's physical dimensions that can be measured using a ruler or caliper. (better get from datasheet)</t>
  </si>
  <si>
    <r>
      <rPr>
        <sz val="11"/>
        <rFont val="Calibri"/>
        <family val="2"/>
        <charset val="1"/>
      </rPr>
      <t xml:space="preserve">  - B</t>
    </r>
    <r>
      <rPr>
        <sz val="8"/>
        <rFont val="Calibri"/>
        <family val="2"/>
        <charset val="1"/>
      </rPr>
      <t xml:space="preserve">sat</t>
    </r>
    <r>
      <rPr>
        <sz val="11"/>
        <rFont val="Calibri"/>
        <family val="2"/>
        <charset val="1"/>
      </rPr>
      <t xml:space="preserve"> depends on your toroidal core's material. Some datasheets may not specify this directly. A separate excel sheet tab </t>
    </r>
  </si>
  <si>
    <r>
      <rPr>
        <sz val="11"/>
        <rFont val="Calibri"/>
        <family val="2"/>
        <charset val="1"/>
      </rPr>
      <t xml:space="preserve">   guide is provided under. It contains all the B</t>
    </r>
    <r>
      <rPr>
        <sz val="8"/>
        <rFont val="Calibri"/>
        <family val="2"/>
        <charset val="1"/>
      </rPr>
      <t xml:space="preserve">sat</t>
    </r>
    <r>
      <rPr>
        <sz val="11"/>
        <rFont val="Calibri"/>
        <family val="2"/>
        <charset val="1"/>
      </rPr>
      <t xml:space="preserve"> for common toroidal core materials.</t>
    </r>
  </si>
  <si>
    <r>
      <rPr>
        <sz val="11"/>
        <rFont val="Calibri"/>
        <family val="2"/>
        <charset val="1"/>
      </rPr>
      <t xml:space="preserve">  - A</t>
    </r>
    <r>
      <rPr>
        <sz val="8"/>
        <rFont val="Calibri"/>
        <family val="2"/>
        <charset val="1"/>
      </rPr>
      <t xml:space="preserve">L</t>
    </r>
    <r>
      <rPr>
        <sz val="11"/>
        <rFont val="Calibri"/>
        <family val="2"/>
        <charset val="1"/>
      </rPr>
      <t xml:space="preserve"> depends on your toroidal core's material. While this can be computed, datasheets often provide this parameter as the </t>
    </r>
  </si>
  <si>
    <t xml:space="preserve">   computation method may not be accurate. </t>
  </si>
  <si>
    <r>
      <rPr>
        <sz val="11"/>
        <rFont val="Calibri"/>
        <family val="2"/>
        <charset val="1"/>
      </rPr>
      <t xml:space="preserve">  - A</t>
    </r>
    <r>
      <rPr>
        <sz val="8"/>
        <rFont val="Calibri"/>
        <family val="2"/>
        <charset val="1"/>
      </rPr>
      <t xml:space="preserve">e</t>
    </r>
    <r>
      <rPr>
        <sz val="11"/>
        <rFont val="Calibri"/>
        <family val="2"/>
        <charset val="1"/>
      </rPr>
      <t xml:space="preserve"> depends on your toroidal core's dimensions. This can be computed as well, but datasheets often provide this parameter</t>
    </r>
  </si>
  <si>
    <t xml:space="preserve">   since dimensions OD, ID and H includes materials that are not included in an toroidal core's effective cross-sectional area.</t>
  </si>
  <si>
    <r>
      <rPr>
        <sz val="11"/>
        <rFont val="Calibri"/>
        <family val="2"/>
        <charset val="1"/>
      </rPr>
      <t xml:space="preserve">  - If A</t>
    </r>
    <r>
      <rPr>
        <sz val="8"/>
        <rFont val="Calibri"/>
        <family val="2"/>
        <charset val="1"/>
      </rPr>
      <t xml:space="preserve">L</t>
    </r>
    <r>
      <rPr>
        <sz val="11"/>
        <rFont val="Calibri"/>
        <family val="2"/>
        <charset val="1"/>
      </rPr>
      <t xml:space="preserve"> and A</t>
    </r>
    <r>
      <rPr>
        <sz val="8"/>
        <rFont val="Calibri"/>
        <family val="2"/>
        <charset val="1"/>
      </rPr>
      <t xml:space="preserve">e</t>
    </r>
    <r>
      <rPr>
        <sz val="11"/>
        <rFont val="Calibri"/>
        <family val="2"/>
        <charset val="1"/>
      </rPr>
      <t xml:space="preserve"> are not specified on the datasheet, kindly use "Toroidal Calculator #2" found under the excel sheet tabs under.</t>
    </r>
  </si>
  <si>
    <t xml:space="preserve">    The second calculator uses formulas to estimate both parameters. I highly discourage this as it is not as accurate as calc #1</t>
  </si>
  <si>
    <t xml:space="preserve">  - The "Computation Results" section shows the N number of turns of wire around your inductor to achieve L, the specified</t>
  </si>
  <si>
    <r>
      <rPr>
        <sz val="11"/>
        <color rgb="FF000000"/>
        <rFont val="Calibri"/>
        <family val="2"/>
        <charset val="1"/>
      </rPr>
      <t xml:space="preserve">    inductor design inductance value. L</t>
    </r>
    <r>
      <rPr>
        <sz val="8"/>
        <color rgb="FF000000"/>
        <rFont val="Calibri"/>
        <family val="2"/>
        <charset val="1"/>
      </rPr>
      <t xml:space="preserve">W</t>
    </r>
    <r>
      <rPr>
        <sz val="11"/>
        <color rgb="FF000000"/>
        <rFont val="Calibri"/>
        <family val="2"/>
        <charset val="1"/>
      </rPr>
      <t xml:space="preserve"> is the predicted wire length needed to achieve the number of turns around the inductor.</t>
    </r>
  </si>
  <si>
    <r>
      <rPr>
        <sz val="11"/>
        <color rgb="FF000000"/>
        <rFont val="Calibri"/>
        <family val="2"/>
        <charset val="1"/>
      </rPr>
      <t xml:space="preserve">    L</t>
    </r>
    <r>
      <rPr>
        <sz val="8"/>
        <color rgb="FF000000"/>
        <rFont val="Calibri"/>
        <family val="2"/>
        <charset val="1"/>
      </rPr>
      <t xml:space="preserve">w</t>
    </r>
    <r>
      <rPr>
        <sz val="11"/>
        <color rgb="FF000000"/>
        <rFont val="Calibri"/>
        <family val="2"/>
        <charset val="1"/>
      </rPr>
      <t xml:space="preserve"> is just a suggestive value, be sure to cut the magnet wire slightly longer than Lw to account for the leads and winding gaps.</t>
    </r>
  </si>
  <si>
    <r>
      <rPr>
        <sz val="11"/>
        <color rgb="FF000000"/>
        <rFont val="Calibri"/>
        <family val="2"/>
        <charset val="1"/>
      </rPr>
      <t xml:space="preserve">    I</t>
    </r>
    <r>
      <rPr>
        <sz val="8"/>
        <color rgb="FF000000"/>
        <rFont val="Calibri"/>
        <family val="2"/>
        <charset val="1"/>
      </rPr>
      <t xml:space="preserve">sat</t>
    </r>
    <r>
      <rPr>
        <sz val="11"/>
        <color rgb="FF000000"/>
        <rFont val="Calibri"/>
        <family val="2"/>
        <charset val="1"/>
      </rPr>
      <t xml:space="preserve"> on the other hand is simply your inductor's current rating. </t>
    </r>
  </si>
  <si>
    <t xml:space="preserve">Parameter</t>
  </si>
  <si>
    <t xml:space="preserve">Input Box</t>
  </si>
  <si>
    <t xml:space="preserve">Units</t>
  </si>
  <si>
    <t xml:space="preserve">Description</t>
  </si>
  <si>
    <t xml:space="preserve">PARAMETER TYPE</t>
  </si>
  <si>
    <t xml:space="preserve">L</t>
  </si>
  <si>
    <t xml:space="preserve">uH</t>
  </si>
  <si>
    <r>
      <rPr>
        <sz val="11"/>
        <color rgb="FF000000"/>
        <rFont val="Calibri"/>
        <family val="2"/>
        <charset val="1"/>
      </rPr>
      <t xml:space="preserve">     </t>
    </r>
    <r>
      <rPr>
        <b val="true"/>
        <sz val="11"/>
        <color rgb="FF000000"/>
        <rFont val="Calibri"/>
        <family val="2"/>
        <charset val="1"/>
      </rPr>
      <t xml:space="preserve">Inductance</t>
    </r>
    <r>
      <rPr>
        <sz val="11"/>
        <color rgb="FF000000"/>
        <rFont val="Calibri"/>
        <family val="2"/>
        <charset val="1"/>
      </rPr>
      <t xml:space="preserve"> - Input the desired toroidal inductor's inductancd in (μH - microhenry)</t>
    </r>
  </si>
  <si>
    <t xml:space="preserve">  Designer Parameter</t>
  </si>
  <si>
    <t xml:space="preserve">d</t>
  </si>
  <si>
    <t xml:space="preserve">AWG</t>
  </si>
  <si>
    <r>
      <rPr>
        <sz val="11"/>
        <color rgb="FF000000"/>
        <rFont val="Calibri"/>
        <family val="2"/>
        <charset val="1"/>
      </rPr>
      <t xml:space="preserve">     </t>
    </r>
    <r>
      <rPr>
        <b val="true"/>
        <sz val="11"/>
        <color rgb="FF000000"/>
        <rFont val="Calibri"/>
        <family val="2"/>
        <charset val="1"/>
      </rPr>
      <t xml:space="preserve">Wire Guage</t>
    </r>
    <r>
      <rPr>
        <sz val="11"/>
        <color rgb="FF000000"/>
        <rFont val="Calibri"/>
        <family val="2"/>
        <charset val="1"/>
      </rPr>
      <t xml:space="preserve"> - Magnet wire's thickness (optional for wire length prediction)</t>
    </r>
  </si>
  <si>
    <t xml:space="preserve">OD</t>
  </si>
  <si>
    <t xml:space="preserve">mm</t>
  </si>
  <si>
    <r>
      <rPr>
        <sz val="11"/>
        <color rgb="FF000000"/>
        <rFont val="Calibri"/>
        <family val="2"/>
        <charset val="1"/>
      </rPr>
      <t xml:space="preserve">     </t>
    </r>
    <r>
      <rPr>
        <b val="true"/>
        <sz val="11"/>
        <color rgb="FF000000"/>
        <rFont val="Calibri"/>
        <family val="2"/>
        <charset val="1"/>
      </rPr>
      <t xml:space="preserve">Toroid's Outer Diameter</t>
    </r>
    <r>
      <rPr>
        <sz val="11"/>
        <color rgb="FF000000"/>
        <rFont val="Calibri"/>
        <family val="2"/>
        <charset val="1"/>
      </rPr>
      <t xml:space="preserve"> - Input toroidal core's outer ring diameter</t>
    </r>
  </si>
  <si>
    <t xml:space="preserve">  Core Dimension</t>
  </si>
  <si>
    <t xml:space="preserve">ID</t>
  </si>
  <si>
    <r>
      <rPr>
        <sz val="11"/>
        <color rgb="FF000000"/>
        <rFont val="Calibri"/>
        <family val="2"/>
        <charset val="1"/>
      </rPr>
      <t xml:space="preserve">     </t>
    </r>
    <r>
      <rPr>
        <b val="true"/>
        <sz val="11"/>
        <color rgb="FF000000"/>
        <rFont val="Calibri"/>
        <family val="2"/>
        <charset val="1"/>
      </rPr>
      <t xml:space="preserve">Toroid's Inner Diameter</t>
    </r>
    <r>
      <rPr>
        <sz val="11"/>
        <color rgb="FF000000"/>
        <rFont val="Calibri"/>
        <family val="2"/>
        <charset val="1"/>
      </rPr>
      <t xml:space="preserve"> - Input toroidal core's inner ring diameter </t>
    </r>
  </si>
  <si>
    <t xml:space="preserve">H</t>
  </si>
  <si>
    <r>
      <rPr>
        <sz val="11"/>
        <color rgb="FF000000"/>
        <rFont val="Calibri"/>
        <family val="2"/>
        <charset val="1"/>
      </rPr>
      <t xml:space="preserve">    </t>
    </r>
    <r>
      <rPr>
        <b val="true"/>
        <sz val="11"/>
        <color rgb="FF000000"/>
        <rFont val="Calibri"/>
        <family val="2"/>
        <charset val="1"/>
      </rPr>
      <t xml:space="preserve"> Toroid's Height</t>
    </r>
    <r>
      <rPr>
        <sz val="11"/>
        <color rgb="FF000000"/>
        <rFont val="Calibri"/>
        <family val="2"/>
        <charset val="1"/>
      </rPr>
      <t xml:space="preserve"> - Input toroidal core's height or thickness</t>
    </r>
  </si>
  <si>
    <r>
      <rPr>
        <sz val="11"/>
        <color rgb="FF000000"/>
        <rFont val="Calibri"/>
        <family val="2"/>
        <charset val="1"/>
      </rPr>
      <t xml:space="preserve">μ</t>
    </r>
    <r>
      <rPr>
        <sz val="8"/>
        <color rgb="FF000000"/>
        <rFont val="Calibri"/>
        <family val="2"/>
        <charset val="1"/>
      </rPr>
      <t xml:space="preserve">r</t>
    </r>
  </si>
  <si>
    <t xml:space="preserve">μ</t>
  </si>
  <si>
    <r>
      <rPr>
        <sz val="11"/>
        <color rgb="FF000000"/>
        <rFont val="Calibri"/>
        <family val="2"/>
        <charset val="1"/>
      </rPr>
      <t xml:space="preserve">    </t>
    </r>
    <r>
      <rPr>
        <b val="true"/>
        <sz val="11"/>
        <color rgb="FF000000"/>
        <rFont val="Calibri"/>
        <family val="2"/>
        <charset val="1"/>
      </rPr>
      <t xml:space="preserve"> Toroid's Relative Magnetic Permeability</t>
    </r>
    <r>
      <rPr>
        <sz val="11"/>
        <color rgb="FF000000"/>
        <rFont val="Calibri"/>
        <family val="2"/>
        <charset val="1"/>
      </rPr>
      <t xml:space="preserve"> </t>
    </r>
  </si>
  <si>
    <t xml:space="preserve">  Core Material</t>
  </si>
  <si>
    <r>
      <rPr>
        <sz val="11"/>
        <color rgb="FF000000"/>
        <rFont val="Calibri"/>
        <family val="2"/>
        <charset val="1"/>
      </rPr>
      <t xml:space="preserve">B</t>
    </r>
    <r>
      <rPr>
        <sz val="9"/>
        <color rgb="FF000000"/>
        <rFont val="Calibri"/>
        <family val="2"/>
        <charset val="1"/>
      </rPr>
      <t xml:space="preserve">sat</t>
    </r>
  </si>
  <si>
    <t xml:space="preserve">T</t>
  </si>
  <si>
    <r>
      <rPr>
        <sz val="11"/>
        <color rgb="FF000000"/>
        <rFont val="Calibri"/>
        <family val="2"/>
        <charset val="1"/>
      </rPr>
      <t xml:space="preserve">     </t>
    </r>
    <r>
      <rPr>
        <b val="true"/>
        <sz val="11"/>
        <color rgb="FF000000"/>
        <rFont val="Calibri"/>
        <family val="2"/>
        <charset val="1"/>
      </rPr>
      <t xml:space="preserve">Toroid's Magnetic Saturation Flux Density</t>
    </r>
  </si>
  <si>
    <r>
      <rPr>
        <sz val="11"/>
        <color rgb="FF000000"/>
        <rFont val="Calibri"/>
        <family val="2"/>
        <charset val="1"/>
      </rPr>
      <t xml:space="preserve">A</t>
    </r>
    <r>
      <rPr>
        <sz val="8"/>
        <color rgb="FF000000"/>
        <rFont val="Calibri"/>
        <family val="2"/>
        <charset val="1"/>
      </rPr>
      <t xml:space="preserve">L</t>
    </r>
  </si>
  <si>
    <r>
      <rPr>
        <sz val="11"/>
        <color rgb="FF000000"/>
        <rFont val="Calibri"/>
        <family val="2"/>
        <charset val="1"/>
      </rPr>
      <t xml:space="preserve">nH/N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</si>
  <si>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     </t>
    </r>
    <r>
      <rPr>
        <b val="true"/>
        <sz val="11"/>
        <color rgb="FF000000"/>
        <rFont val="Calibri"/>
        <family val="2"/>
        <charset val="1"/>
      </rPr>
      <t xml:space="preserve">Toroid's Inductance Factor</t>
    </r>
  </si>
  <si>
    <r>
      <rPr>
        <sz val="11"/>
        <color rgb="FF000000"/>
        <rFont val="Calibri"/>
        <family val="2"/>
        <charset val="1"/>
      </rPr>
      <t xml:space="preserve">A</t>
    </r>
    <r>
      <rPr>
        <sz val="8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</si>
  <si>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Calibri"/>
        <family val="2"/>
        <charset val="1"/>
      </rPr>
      <t xml:space="preserve">mm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</si>
  <si>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     Toroid's Effective Cross Sectional Area </t>
  </si>
  <si>
    <t xml:space="preserve">Computation Results (Needed For Inductor Building)</t>
  </si>
  <si>
    <r>
      <rPr>
        <sz val="11"/>
        <color rgb="FF000000"/>
        <rFont val="Calibri"/>
        <family val="2"/>
        <charset val="1"/>
      </rPr>
      <t xml:space="preserve">I</t>
    </r>
    <r>
      <rPr>
        <sz val="8"/>
        <color rgb="FF000000"/>
        <rFont val="Calibri"/>
        <family val="2"/>
        <charset val="1"/>
      </rPr>
      <t xml:space="preserve">sat</t>
    </r>
  </si>
  <si>
    <t xml:space="preserve">A</t>
  </si>
  <si>
    <r>
      <rPr>
        <sz val="11"/>
        <color rgb="FF000000"/>
        <rFont val="Calibri"/>
        <family val="2"/>
        <charset val="1"/>
      </rPr>
      <t xml:space="preserve">    </t>
    </r>
    <r>
      <rPr>
        <b val="true"/>
        <sz val="11"/>
        <color rgb="FF000000"/>
        <rFont val="Calibri"/>
        <family val="2"/>
        <charset val="1"/>
      </rPr>
      <t xml:space="preserve">Inudctor Saturation Current</t>
    </r>
    <r>
      <rPr>
        <sz val="11"/>
        <color rgb="FF000000"/>
        <rFont val="Calibri"/>
        <family val="2"/>
        <charset val="1"/>
      </rPr>
      <t xml:space="preserve"> - Inductor's current rating</t>
    </r>
  </si>
  <si>
    <t xml:space="preserve">  Computed Parameter</t>
  </si>
  <si>
    <t xml:space="preserve">N</t>
  </si>
  <si>
    <t xml:space="preserve">-</t>
  </si>
  <si>
    <r>
      <rPr>
        <sz val="11"/>
        <color rgb="FF000000"/>
        <rFont val="Calibri"/>
        <family val="2"/>
        <charset val="1"/>
      </rPr>
      <t xml:space="preserve">     </t>
    </r>
    <r>
      <rPr>
        <b val="true"/>
        <sz val="11"/>
        <color rgb="FF000000"/>
        <rFont val="Calibri"/>
        <family val="2"/>
        <charset val="1"/>
      </rPr>
      <t xml:space="preserve">Turns</t>
    </r>
    <r>
      <rPr>
        <sz val="11"/>
        <color rgb="FF000000"/>
        <rFont val="Calibri"/>
        <family val="2"/>
        <charset val="1"/>
      </rPr>
      <t xml:space="preserve"> - Required wire turns around the toroid to get the specified inductance rating</t>
    </r>
  </si>
  <si>
    <r>
      <rPr>
        <sz val="11"/>
        <color rgb="FF000000"/>
        <rFont val="Calibri"/>
        <family val="2"/>
        <charset val="1"/>
      </rPr>
      <t xml:space="preserve">L</t>
    </r>
    <r>
      <rPr>
        <sz val="8"/>
        <color rgb="FF000000"/>
        <rFont val="Calibri"/>
        <family val="2"/>
        <charset val="1"/>
      </rPr>
      <t xml:space="preserve">w</t>
    </r>
  </si>
  <si>
    <t xml:space="preserve">m</t>
  </si>
  <si>
    <r>
      <rPr>
        <sz val="11"/>
        <color rgb="FF000000"/>
        <rFont val="Calibri"/>
        <family val="2"/>
        <charset val="1"/>
      </rPr>
      <t xml:space="preserve">    </t>
    </r>
    <r>
      <rPr>
        <b val="true"/>
        <sz val="11"/>
        <color rgb="FF000000"/>
        <rFont val="Calibri"/>
        <family val="2"/>
        <charset val="1"/>
      </rPr>
      <t xml:space="preserve">Wire Length</t>
    </r>
    <r>
      <rPr>
        <sz val="11"/>
        <color rgb="FF000000"/>
        <rFont val="Calibri"/>
        <family val="2"/>
        <charset val="1"/>
      </rPr>
      <t xml:space="preserve"> - Predicted length of wire you'll need (be sure to cut a slightly longer length)</t>
    </r>
  </si>
  <si>
    <t xml:space="preserve">  </t>
  </si>
  <si>
    <r>
      <rPr>
        <sz val="11"/>
        <color rgb="FF000000"/>
        <rFont val="Calibri"/>
        <family val="2"/>
        <charset val="1"/>
      </rPr>
      <t xml:space="preserve">     </t>
    </r>
    <r>
      <rPr>
        <b val="true"/>
        <sz val="11"/>
        <color rgb="FF000000"/>
        <rFont val="Calibri"/>
        <family val="2"/>
        <charset val="1"/>
      </rPr>
      <t xml:space="preserve">Wire Diameter</t>
    </r>
    <r>
      <rPr>
        <sz val="11"/>
        <color rgb="FF000000"/>
        <rFont val="Calibri"/>
        <family val="2"/>
        <charset val="1"/>
      </rPr>
      <t xml:space="preserve"> - Magnet wire's diameter (optional for wire length prediction)</t>
    </r>
  </si>
  <si>
    <t xml:space="preserve">Computation Results (not needed for inductor building)</t>
  </si>
  <si>
    <t xml:space="preserve">nH/N2</t>
  </si>
  <si>
    <t xml:space="preserve">mm2</t>
  </si>
  <si>
    <t xml:space="preserve">Computation Results (Needed for inductor building)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</si>
</sst>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259200</xdr:colOff>
      <xdr:row>2</xdr:row>
      <xdr:rowOff>152280</xdr:rowOff>
    </xdr:from>
    <xdr:to>
      <xdr:col>2</xdr:col>
      <xdr:colOff>411120</xdr:colOff>
      <xdr:row>14</xdr:row>
      <xdr:rowOff>68040</xdr:rowOff>
    </xdr:to>
    <xdr:pic>
      <xdr:nvPicPr>
        <xdr:cNvPr id="0" name="Picture 2" descr="ferrite toroid calculator"/>
        <xdr:cNvPicPr/>
      </xdr:nvPicPr>
      <xdr:blipFill>
        <a:blip r:embed="rId1"/>
        <a:stretch/>
      </xdr:blipFill>
      <xdr:spPr>
        <a:xfrm>
          <a:off x="259200" y="518040"/>
          <a:ext cx="2166480" cy="2110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251640</xdr:colOff>
      <xdr:row>0</xdr:row>
      <xdr:rowOff>167760</xdr:rowOff>
    </xdr:from>
    <xdr:to>
      <xdr:col>2</xdr:col>
      <xdr:colOff>403560</xdr:colOff>
      <xdr:row>12</xdr:row>
      <xdr:rowOff>83520</xdr:rowOff>
    </xdr:to>
    <xdr:pic>
      <xdr:nvPicPr>
        <xdr:cNvPr id="1" name="Picture 1" descr="ferrite toroid calculator"/>
        <xdr:cNvPicPr/>
      </xdr:nvPicPr>
      <xdr:blipFill>
        <a:blip r:embed="rId1"/>
        <a:stretch/>
      </xdr:blipFill>
      <xdr:spPr>
        <a:xfrm>
          <a:off x="251640" y="167760"/>
          <a:ext cx="2166480" cy="211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251640</xdr:colOff>
      <xdr:row>0</xdr:row>
      <xdr:rowOff>167760</xdr:rowOff>
    </xdr:from>
    <xdr:to>
      <xdr:col>2</xdr:col>
      <xdr:colOff>403560</xdr:colOff>
      <xdr:row>12</xdr:row>
      <xdr:rowOff>83520</xdr:rowOff>
    </xdr:to>
    <xdr:pic>
      <xdr:nvPicPr>
        <xdr:cNvPr id="2" name="Picture 2" descr="ferrite toroid calculator"/>
        <xdr:cNvPicPr/>
      </xdr:nvPicPr>
      <xdr:blipFill>
        <a:blip r:embed="rId2"/>
        <a:stretch/>
      </xdr:blipFill>
      <xdr:spPr>
        <a:xfrm>
          <a:off x="251640" y="167760"/>
          <a:ext cx="2166480" cy="2110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21" activeCellId="0" sqref="B21"/>
    </sheetView>
  </sheetViews>
  <sheetFormatPr defaultColWidth="8.90234375" defaultRowHeight="14.4" zeroHeight="false" outlineLevelRow="0" outlineLevelCol="0"/>
  <cols>
    <col collapsed="false" customWidth="true" hidden="false" outlineLevel="0" max="1" min="1" style="1" width="10.56"/>
    <col collapsed="false" customWidth="true" hidden="false" outlineLevel="0" max="2" min="2" style="1" width="18"/>
    <col collapsed="false" customWidth="true" hidden="false" outlineLevel="0" max="3" min="3" style="1" width="8.11"/>
    <col collapsed="false" customWidth="true" hidden="false" outlineLevel="0" max="4" min="4" style="1" width="84.11"/>
    <col collapsed="false" customWidth="true" hidden="false" outlineLevel="0" max="5" min="5" style="1" width="19.89"/>
    <col collapsed="false" customWidth="false" hidden="false" outlineLevel="0" max="1024" min="6" style="1" width="8.89"/>
  </cols>
  <sheetData>
    <row r="1" customFormat="false" ht="14.4" hidden="false" customHeight="false" outlineLevel="0" collapsed="false">
      <c r="A1" s="2" t="s">
        <v>0</v>
      </c>
      <c r="B1" s="2"/>
      <c r="C1" s="2"/>
      <c r="D1" s="2"/>
      <c r="E1" s="2"/>
    </row>
    <row r="2" customFormat="false" ht="14.4" hidden="false" customHeight="false" outlineLevel="0" collapsed="false">
      <c r="A2" s="3"/>
      <c r="B2" s="3"/>
      <c r="C2" s="3"/>
      <c r="D2" s="4" t="s">
        <v>1</v>
      </c>
      <c r="E2" s="4"/>
    </row>
    <row r="3" customFormat="false" ht="14.4" hidden="false" customHeight="false" outlineLevel="0" collapsed="false">
      <c r="A3" s="3"/>
      <c r="B3" s="3"/>
      <c r="C3" s="3"/>
      <c r="D3" s="5" t="s">
        <v>2</v>
      </c>
      <c r="E3" s="5"/>
    </row>
    <row r="4" customFormat="false" ht="14.4" hidden="false" customHeight="false" outlineLevel="0" collapsed="false">
      <c r="A4" s="3"/>
      <c r="B4" s="3"/>
      <c r="C4" s="3"/>
      <c r="D4" s="5" t="s">
        <v>3</v>
      </c>
      <c r="E4" s="5"/>
    </row>
    <row r="5" customFormat="false" ht="14.4" hidden="false" customHeight="false" outlineLevel="0" collapsed="false">
      <c r="A5" s="3"/>
      <c r="B5" s="3"/>
      <c r="C5" s="3"/>
      <c r="D5" s="5" t="s">
        <v>4</v>
      </c>
      <c r="E5" s="5"/>
    </row>
    <row r="6" customFormat="false" ht="14.4" hidden="false" customHeight="false" outlineLevel="0" collapsed="false">
      <c r="A6" s="3"/>
      <c r="B6" s="3"/>
      <c r="C6" s="3"/>
      <c r="D6" s="5" t="s">
        <v>5</v>
      </c>
      <c r="E6" s="5"/>
    </row>
    <row r="7" customFormat="false" ht="14.4" hidden="false" customHeight="false" outlineLevel="0" collapsed="false">
      <c r="A7" s="3"/>
      <c r="B7" s="3"/>
      <c r="C7" s="3"/>
      <c r="D7" s="5" t="s">
        <v>6</v>
      </c>
      <c r="E7" s="5"/>
    </row>
    <row r="8" customFormat="false" ht="14.4" hidden="false" customHeight="false" outlineLevel="0" collapsed="false">
      <c r="A8" s="3"/>
      <c r="B8" s="3"/>
      <c r="C8" s="3"/>
      <c r="D8" s="5" t="s">
        <v>7</v>
      </c>
      <c r="E8" s="5"/>
    </row>
    <row r="9" customFormat="false" ht="14.4" hidden="false" customHeight="false" outlineLevel="0" collapsed="false">
      <c r="A9" s="3"/>
      <c r="B9" s="3"/>
      <c r="C9" s="3"/>
      <c r="D9" s="5" t="s">
        <v>8</v>
      </c>
      <c r="E9" s="5"/>
    </row>
    <row r="10" customFormat="false" ht="14.4" hidden="false" customHeight="false" outlineLevel="0" collapsed="false">
      <c r="A10" s="3"/>
      <c r="B10" s="3"/>
      <c r="C10" s="3"/>
      <c r="D10" s="5" t="s">
        <v>9</v>
      </c>
      <c r="E10" s="5"/>
    </row>
    <row r="11" customFormat="false" ht="14.4" hidden="false" customHeight="false" outlineLevel="0" collapsed="false">
      <c r="A11" s="3"/>
      <c r="B11" s="3"/>
      <c r="C11" s="3"/>
      <c r="D11" s="5" t="s">
        <v>10</v>
      </c>
      <c r="E11" s="5"/>
    </row>
    <row r="12" customFormat="false" ht="14.4" hidden="false" customHeight="false" outlineLevel="0" collapsed="false">
      <c r="A12" s="3"/>
      <c r="B12" s="3"/>
      <c r="C12" s="3"/>
      <c r="D12" s="5" t="s">
        <v>11</v>
      </c>
      <c r="E12" s="5"/>
    </row>
    <row r="13" customFormat="false" ht="14.4" hidden="false" customHeight="false" outlineLevel="0" collapsed="false">
      <c r="A13" s="3"/>
      <c r="B13" s="3"/>
      <c r="C13" s="3"/>
      <c r="D13" s="5" t="s">
        <v>12</v>
      </c>
      <c r="E13" s="5"/>
    </row>
    <row r="14" customFormat="false" ht="14.4" hidden="false" customHeight="false" outlineLevel="0" collapsed="false">
      <c r="A14" s="3"/>
      <c r="B14" s="3"/>
      <c r="C14" s="3"/>
      <c r="D14" s="6" t="s">
        <v>13</v>
      </c>
      <c r="E14" s="6"/>
    </row>
    <row r="15" customFormat="false" ht="14.4" hidden="false" customHeight="false" outlineLevel="0" collapsed="false">
      <c r="A15" s="3"/>
      <c r="B15" s="3"/>
      <c r="C15" s="3"/>
      <c r="D15" s="6" t="s">
        <v>14</v>
      </c>
      <c r="E15" s="6"/>
    </row>
    <row r="16" customFormat="false" ht="14.4" hidden="false" customHeight="false" outlineLevel="0" collapsed="false">
      <c r="A16" s="3"/>
      <c r="B16" s="3"/>
      <c r="C16" s="3"/>
      <c r="D16" s="7" t="s">
        <v>15</v>
      </c>
      <c r="E16" s="7"/>
    </row>
    <row r="17" customFormat="false" ht="14.4" hidden="false" customHeight="false" outlineLevel="0" collapsed="false">
      <c r="A17" s="3"/>
      <c r="B17" s="3"/>
      <c r="C17" s="3"/>
      <c r="D17" s="8" t="s">
        <v>16</v>
      </c>
      <c r="E17" s="8"/>
    </row>
    <row r="18" customFormat="false" ht="14.4" hidden="false" customHeight="false" outlineLevel="0" collapsed="false">
      <c r="A18" s="9" t="s">
        <v>17</v>
      </c>
      <c r="B18" s="9" t="s">
        <v>18</v>
      </c>
      <c r="C18" s="9" t="s">
        <v>19</v>
      </c>
      <c r="D18" s="9" t="s">
        <v>20</v>
      </c>
      <c r="E18" s="9" t="s">
        <v>21</v>
      </c>
    </row>
    <row r="19" customFormat="false" ht="14.4" hidden="false" customHeight="false" outlineLevel="0" collapsed="false">
      <c r="A19" s="10" t="s">
        <v>22</v>
      </c>
      <c r="B19" s="10" t="n">
        <v>4800</v>
      </c>
      <c r="C19" s="10" t="s">
        <v>23</v>
      </c>
      <c r="D19" s="11" t="s">
        <v>24</v>
      </c>
      <c r="E19" s="11" t="s">
        <v>25</v>
      </c>
    </row>
    <row r="20" customFormat="false" ht="14.4" hidden="false" customHeight="false" outlineLevel="0" collapsed="false">
      <c r="A20" s="10" t="s">
        <v>26</v>
      </c>
      <c r="B20" s="10" t="n">
        <v>23</v>
      </c>
      <c r="C20" s="10" t="s">
        <v>27</v>
      </c>
      <c r="D20" s="11" t="s">
        <v>28</v>
      </c>
      <c r="E20" s="11" t="s">
        <v>25</v>
      </c>
    </row>
    <row r="21" customFormat="false" ht="14.4" hidden="false" customHeight="false" outlineLevel="0" collapsed="false">
      <c r="A21" s="10" t="s">
        <v>29</v>
      </c>
      <c r="B21" s="10" t="n">
        <v>23</v>
      </c>
      <c r="C21" s="10" t="s">
        <v>30</v>
      </c>
      <c r="D21" s="11" t="s">
        <v>31</v>
      </c>
      <c r="E21" s="11" t="s">
        <v>32</v>
      </c>
    </row>
    <row r="22" customFormat="false" ht="14.4" hidden="false" customHeight="false" outlineLevel="0" collapsed="false">
      <c r="A22" s="10" t="s">
        <v>33</v>
      </c>
      <c r="B22" s="10" t="n">
        <v>13.8</v>
      </c>
      <c r="C22" s="10" t="s">
        <v>30</v>
      </c>
      <c r="D22" s="11" t="s">
        <v>34</v>
      </c>
      <c r="E22" s="11" t="s">
        <v>32</v>
      </c>
      <c r="F22" s="12"/>
    </row>
    <row r="23" customFormat="false" ht="14.4" hidden="false" customHeight="false" outlineLevel="0" collapsed="false">
      <c r="A23" s="10" t="s">
        <v>35</v>
      </c>
      <c r="B23" s="10" t="n">
        <v>7.5</v>
      </c>
      <c r="C23" s="10" t="s">
        <v>30</v>
      </c>
      <c r="D23" s="11" t="s">
        <v>36</v>
      </c>
      <c r="E23" s="11" t="s">
        <v>32</v>
      </c>
      <c r="F23" s="13"/>
    </row>
    <row r="24" customFormat="false" ht="14.4" hidden="false" customHeight="false" outlineLevel="0" collapsed="false">
      <c r="A24" s="10" t="s">
        <v>37</v>
      </c>
      <c r="B24" s="10" t="n">
        <v>60</v>
      </c>
      <c r="C24" s="10" t="s">
        <v>38</v>
      </c>
      <c r="D24" s="11" t="s">
        <v>39</v>
      </c>
      <c r="E24" s="11" t="s">
        <v>40</v>
      </c>
      <c r="F24" s="14"/>
    </row>
    <row r="25" customFormat="false" ht="14.4" hidden="false" customHeight="false" outlineLevel="0" collapsed="false">
      <c r="A25" s="10" t="s">
        <v>41</v>
      </c>
      <c r="B25" s="10" t="n">
        <v>1</v>
      </c>
      <c r="C25" s="10" t="s">
        <v>42</v>
      </c>
      <c r="D25" s="11" t="s">
        <v>43</v>
      </c>
      <c r="E25" s="11" t="s">
        <v>40</v>
      </c>
      <c r="F25" s="14"/>
    </row>
    <row r="26" customFormat="false" ht="16.2" hidden="false" customHeight="false" outlineLevel="0" collapsed="false">
      <c r="A26" s="10" t="s">
        <v>44</v>
      </c>
      <c r="B26" s="10" t="n">
        <v>61</v>
      </c>
      <c r="C26" s="10" t="s">
        <v>45</v>
      </c>
      <c r="D26" s="11" t="s">
        <v>46</v>
      </c>
      <c r="E26" s="11" t="s">
        <v>40</v>
      </c>
      <c r="F26" s="13"/>
    </row>
    <row r="27" customFormat="false" ht="16.2" hidden="false" customHeight="false" outlineLevel="0" collapsed="false">
      <c r="A27" s="10" t="s">
        <v>47</v>
      </c>
      <c r="B27" s="10" t="n">
        <v>65.6</v>
      </c>
      <c r="C27" s="10" t="s">
        <v>48</v>
      </c>
      <c r="D27" s="15" t="s">
        <v>49</v>
      </c>
      <c r="E27" s="11" t="s">
        <v>32</v>
      </c>
      <c r="F27" s="14"/>
    </row>
    <row r="28" customFormat="false" ht="14.4" hidden="false" customHeight="false" outlineLevel="0" collapsed="false">
      <c r="A28" s="16" t="s">
        <v>50</v>
      </c>
      <c r="B28" s="16"/>
      <c r="C28" s="16"/>
      <c r="D28" s="16"/>
      <c r="E28" s="16"/>
      <c r="F28" s="14"/>
    </row>
    <row r="29" customFormat="false" ht="14.4" hidden="false" customHeight="false" outlineLevel="0" collapsed="false">
      <c r="A29" s="10" t="s">
        <v>51</v>
      </c>
      <c r="B29" s="10" t="n">
        <f aca="false">((B25*0.001)*(B27*0.001)) / (SQRT((B19*0.000001)*(B26*0.000000001)))</f>
        <v>3.83370157413991</v>
      </c>
      <c r="C29" s="10" t="s">
        <v>52</v>
      </c>
      <c r="D29" s="11" t="s">
        <v>53</v>
      </c>
      <c r="E29" s="17" t="s">
        <v>54</v>
      </c>
      <c r="F29" s="14"/>
    </row>
    <row r="30" customFormat="false" ht="14.4" hidden="false" customHeight="false" outlineLevel="0" collapsed="false">
      <c r="A30" s="10" t="s">
        <v>55</v>
      </c>
      <c r="B30" s="10" t="n">
        <f aca="false">SQRT( (B19*0.000001) / ( (0.0002)*(B24*0.000001)*(B23)*(LN(B21/B22))))</f>
        <v>323.119394979315</v>
      </c>
      <c r="C30" s="10" t="s">
        <v>56</v>
      </c>
      <c r="D30" s="11" t="s">
        <v>57</v>
      </c>
      <c r="E30" s="17" t="s">
        <v>54</v>
      </c>
    </row>
    <row r="31" customFormat="false" ht="14.4" hidden="false" customHeight="false" outlineLevel="0" collapsed="false">
      <c r="A31" s="10" t="s">
        <v>58</v>
      </c>
      <c r="B31" s="10" t="n">
        <f aca="false">0.001*B30*( ((2*B23)+B21-B22) + (2*(0.127*(92^((36-B20)/39)))))</f>
        <v>8.18999317509018</v>
      </c>
      <c r="C31" s="10" t="s">
        <v>59</v>
      </c>
      <c r="D31" s="11" t="s">
        <v>60</v>
      </c>
      <c r="E31" s="17" t="s">
        <v>54</v>
      </c>
    </row>
  </sheetData>
  <mergeCells count="19">
    <mergeCell ref="A1:E1"/>
    <mergeCell ref="A2:C17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28:E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B20" activeCellId="0" sqref="B20"/>
    </sheetView>
  </sheetViews>
  <sheetFormatPr defaultColWidth="8.90234375" defaultRowHeight="14.4" zeroHeight="false" outlineLevelRow="0" outlineLevelCol="0"/>
  <cols>
    <col collapsed="false" customWidth="true" hidden="false" outlineLevel="0" max="1" min="1" style="1" width="10.56"/>
    <col collapsed="false" customWidth="true" hidden="false" outlineLevel="0" max="2" min="2" style="1" width="18"/>
    <col collapsed="false" customWidth="true" hidden="false" outlineLevel="0" max="3" min="3" style="1" width="8.11"/>
    <col collapsed="false" customWidth="true" hidden="false" outlineLevel="0" max="4" min="4" style="1" width="74.56"/>
    <col collapsed="false" customWidth="true" hidden="false" outlineLevel="0" max="5" min="5" style="1" width="20.11"/>
    <col collapsed="false" customWidth="false" hidden="false" outlineLevel="0" max="1024" min="6" style="1" width="8.89"/>
  </cols>
  <sheetData>
    <row r="1" customFormat="false" ht="14.4" hidden="false" customHeight="false" outlineLevel="0" collapsed="false">
      <c r="A1" s="16" t="s">
        <v>0</v>
      </c>
      <c r="B1" s="16"/>
      <c r="C1" s="16"/>
      <c r="D1" s="16"/>
      <c r="E1" s="16"/>
    </row>
    <row r="2" customFormat="false" ht="14.4" hidden="false" customHeight="false" outlineLevel="0" collapsed="false">
      <c r="A2" s="18"/>
      <c r="B2" s="18"/>
      <c r="C2" s="18"/>
      <c r="D2" s="4" t="s">
        <v>1</v>
      </c>
      <c r="E2" s="4"/>
    </row>
    <row r="3" customFormat="false" ht="14.4" hidden="false" customHeight="false" outlineLevel="0" collapsed="false">
      <c r="A3" s="18"/>
      <c r="B3" s="18"/>
      <c r="C3" s="18"/>
      <c r="D3" s="5" t="s">
        <v>61</v>
      </c>
      <c r="E3" s="5"/>
    </row>
    <row r="4" customFormat="false" ht="14.4" hidden="false" customHeight="false" outlineLevel="0" collapsed="false">
      <c r="A4" s="18"/>
      <c r="B4" s="18"/>
      <c r="C4" s="18"/>
      <c r="D4" s="5" t="s">
        <v>61</v>
      </c>
      <c r="E4" s="5"/>
    </row>
    <row r="5" customFormat="false" ht="14.4" hidden="false" customHeight="false" outlineLevel="0" collapsed="false">
      <c r="A5" s="18"/>
      <c r="B5" s="18"/>
      <c r="C5" s="18"/>
      <c r="D5" s="5" t="s">
        <v>61</v>
      </c>
      <c r="E5" s="5"/>
    </row>
    <row r="6" customFormat="false" ht="14.4" hidden="false" customHeight="false" outlineLevel="0" collapsed="false">
      <c r="A6" s="18"/>
      <c r="B6" s="18"/>
      <c r="C6" s="18"/>
      <c r="D6" s="5" t="s">
        <v>61</v>
      </c>
      <c r="E6" s="5"/>
    </row>
    <row r="7" customFormat="false" ht="14.4" hidden="false" customHeight="false" outlineLevel="0" collapsed="false">
      <c r="A7" s="18"/>
      <c r="B7" s="18"/>
      <c r="C7" s="18"/>
      <c r="D7" s="5" t="s">
        <v>61</v>
      </c>
      <c r="E7" s="5"/>
    </row>
    <row r="8" customFormat="false" ht="14.4" hidden="false" customHeight="false" outlineLevel="0" collapsed="false">
      <c r="A8" s="18"/>
      <c r="B8" s="18"/>
      <c r="C8" s="18"/>
      <c r="D8" s="5" t="s">
        <v>61</v>
      </c>
      <c r="E8" s="5"/>
    </row>
    <row r="9" customFormat="false" ht="14.4" hidden="false" customHeight="false" outlineLevel="0" collapsed="false">
      <c r="A9" s="18"/>
      <c r="B9" s="18"/>
      <c r="C9" s="18"/>
      <c r="D9" s="5" t="s">
        <v>61</v>
      </c>
      <c r="E9" s="5"/>
    </row>
    <row r="10" customFormat="false" ht="14.4" hidden="false" customHeight="false" outlineLevel="0" collapsed="false">
      <c r="A10" s="18"/>
      <c r="B10" s="18"/>
      <c r="C10" s="18"/>
      <c r="D10" s="5" t="s">
        <v>61</v>
      </c>
      <c r="E10" s="5"/>
    </row>
    <row r="11" customFormat="false" ht="14.4" hidden="false" customHeight="false" outlineLevel="0" collapsed="false">
      <c r="A11" s="18"/>
      <c r="B11" s="18"/>
      <c r="C11" s="18"/>
      <c r="D11" s="5" t="s">
        <v>61</v>
      </c>
      <c r="E11" s="5"/>
    </row>
    <row r="12" customFormat="false" ht="14.4" hidden="false" customHeight="false" outlineLevel="0" collapsed="false">
      <c r="A12" s="18"/>
      <c r="B12" s="18"/>
      <c r="C12" s="18"/>
      <c r="D12" s="5" t="s">
        <v>61</v>
      </c>
      <c r="E12" s="5"/>
    </row>
    <row r="13" customFormat="false" ht="14.4" hidden="false" customHeight="false" outlineLevel="0" collapsed="false">
      <c r="A13" s="18"/>
      <c r="B13" s="18"/>
      <c r="C13" s="18"/>
      <c r="D13" s="19" t="s">
        <v>61</v>
      </c>
      <c r="E13" s="19"/>
    </row>
    <row r="14" customFormat="false" ht="14.4" hidden="false" customHeight="false" outlineLevel="0" collapsed="false">
      <c r="A14" s="16" t="s">
        <v>17</v>
      </c>
      <c r="B14" s="16" t="s">
        <v>18</v>
      </c>
      <c r="C14" s="16" t="s">
        <v>19</v>
      </c>
      <c r="D14" s="16" t="s">
        <v>20</v>
      </c>
      <c r="E14" s="16" t="s">
        <v>21</v>
      </c>
    </row>
    <row r="15" customFormat="false" ht="14.4" hidden="false" customHeight="false" outlineLevel="0" collapsed="false">
      <c r="A15" s="10" t="s">
        <v>22</v>
      </c>
      <c r="B15" s="10" t="n">
        <v>4800</v>
      </c>
      <c r="C15" s="10" t="s">
        <v>23</v>
      </c>
      <c r="D15" s="11" t="s">
        <v>24</v>
      </c>
      <c r="E15" s="11" t="s">
        <v>25</v>
      </c>
    </row>
    <row r="16" customFormat="false" ht="14.4" hidden="false" customHeight="false" outlineLevel="0" collapsed="false">
      <c r="A16" s="10" t="s">
        <v>26</v>
      </c>
      <c r="B16" s="10" t="n">
        <v>23</v>
      </c>
      <c r="C16" s="10" t="s">
        <v>27</v>
      </c>
      <c r="D16" s="11" t="s">
        <v>62</v>
      </c>
      <c r="E16" s="11" t="s">
        <v>25</v>
      </c>
    </row>
    <row r="17" customFormat="false" ht="14.4" hidden="false" customHeight="false" outlineLevel="0" collapsed="false">
      <c r="A17" s="10" t="s">
        <v>29</v>
      </c>
      <c r="B17" s="10" t="n">
        <v>23</v>
      </c>
      <c r="C17" s="10" t="s">
        <v>30</v>
      </c>
      <c r="D17" s="11" t="s">
        <v>31</v>
      </c>
      <c r="E17" s="11" t="s">
        <v>32</v>
      </c>
    </row>
    <row r="18" customFormat="false" ht="13.8" hidden="false" customHeight="false" outlineLevel="0" collapsed="false">
      <c r="A18" s="10" t="s">
        <v>33</v>
      </c>
      <c r="B18" s="10" t="n">
        <v>13.8</v>
      </c>
      <c r="C18" s="10" t="s">
        <v>30</v>
      </c>
      <c r="D18" s="11" t="s">
        <v>34</v>
      </c>
      <c r="E18" s="11" t="s">
        <v>32</v>
      </c>
    </row>
    <row r="19" customFormat="false" ht="14.4" hidden="false" customHeight="false" outlineLevel="0" collapsed="false">
      <c r="A19" s="10" t="s">
        <v>35</v>
      </c>
      <c r="B19" s="10" t="n">
        <v>7.5</v>
      </c>
      <c r="C19" s="10" t="s">
        <v>30</v>
      </c>
      <c r="D19" s="11" t="s">
        <v>36</v>
      </c>
      <c r="E19" s="11" t="s">
        <v>32</v>
      </c>
    </row>
    <row r="20" customFormat="false" ht="14.4" hidden="false" customHeight="false" outlineLevel="0" collapsed="false">
      <c r="A20" s="10" t="s">
        <v>37</v>
      </c>
      <c r="B20" s="10" t="n">
        <v>60</v>
      </c>
      <c r="C20" s="10" t="s">
        <v>38</v>
      </c>
      <c r="D20" s="11" t="s">
        <v>39</v>
      </c>
      <c r="E20" s="11" t="s">
        <v>40</v>
      </c>
    </row>
    <row r="21" customFormat="false" ht="14.4" hidden="false" customHeight="false" outlineLevel="0" collapsed="false">
      <c r="A21" s="10" t="s">
        <v>41</v>
      </c>
      <c r="B21" s="10" t="n">
        <v>1</v>
      </c>
      <c r="C21" s="10" t="s">
        <v>42</v>
      </c>
      <c r="D21" s="11" t="s">
        <v>43</v>
      </c>
      <c r="E21" s="11" t="s">
        <v>40</v>
      </c>
    </row>
    <row r="22" customFormat="false" ht="14.4" hidden="false" customHeight="false" outlineLevel="0" collapsed="false">
      <c r="A22" s="16" t="s">
        <v>63</v>
      </c>
      <c r="B22" s="16"/>
      <c r="C22" s="16"/>
      <c r="D22" s="16"/>
      <c r="E22" s="16"/>
      <c r="F22" s="12"/>
    </row>
    <row r="23" customFormat="false" ht="14.4" hidden="false" customHeight="false" outlineLevel="0" collapsed="false">
      <c r="A23" s="10" t="s">
        <v>44</v>
      </c>
      <c r="B23" s="10" t="n">
        <f aca="false">0.2*B20*B19*LN(B17/B18)</f>
        <v>45.9743061389392</v>
      </c>
      <c r="C23" s="10" t="s">
        <v>64</v>
      </c>
      <c r="D23" s="11" t="s">
        <v>46</v>
      </c>
      <c r="E23" s="11" t="s">
        <v>40</v>
      </c>
      <c r="F23" s="13"/>
    </row>
    <row r="24" customFormat="false" ht="14.4" hidden="false" customHeight="false" outlineLevel="0" collapsed="false">
      <c r="A24" s="10" t="s">
        <v>47</v>
      </c>
      <c r="B24" s="10" t="n">
        <f aca="false">0.5*(B17-B18)*B19</f>
        <v>34.5</v>
      </c>
      <c r="C24" s="10" t="s">
        <v>65</v>
      </c>
      <c r="D24" s="15" t="s">
        <v>49</v>
      </c>
      <c r="E24" s="11" t="s">
        <v>32</v>
      </c>
      <c r="F24" s="14"/>
    </row>
    <row r="25" customFormat="false" ht="14.4" hidden="false" customHeight="false" outlineLevel="0" collapsed="false">
      <c r="A25" s="16" t="s">
        <v>66</v>
      </c>
      <c r="B25" s="16"/>
      <c r="C25" s="16"/>
      <c r="D25" s="16"/>
      <c r="E25" s="16"/>
      <c r="F25" s="14"/>
    </row>
    <row r="26" customFormat="false" ht="14.4" hidden="false" customHeight="false" outlineLevel="0" collapsed="false">
      <c r="A26" s="10" t="s">
        <v>51</v>
      </c>
      <c r="B26" s="10" t="n">
        <f aca="false">((B21*0.001)*(B24*0.001)) / (SQRT((B15*0.000001)*(B23*0.000000001)))</f>
        <v>2.32242065141382</v>
      </c>
      <c r="C26" s="10" t="s">
        <v>52</v>
      </c>
      <c r="D26" s="11" t="s">
        <v>53</v>
      </c>
      <c r="E26" s="17" t="s">
        <v>54</v>
      </c>
      <c r="F26" s="13"/>
    </row>
    <row r="27" customFormat="false" ht="14.4" hidden="false" customHeight="false" outlineLevel="0" collapsed="false">
      <c r="A27" s="10" t="s">
        <v>55</v>
      </c>
      <c r="B27" s="10" t="n">
        <f aca="false">SQRT( (B15*0.000001) / ( (0.0002)*(B20*0.000001)*(B19)*(LN(B17/B18))))</f>
        <v>323.119394979315</v>
      </c>
      <c r="C27" s="10" t="s">
        <v>56</v>
      </c>
      <c r="D27" s="11" t="s">
        <v>57</v>
      </c>
      <c r="E27" s="17" t="s">
        <v>54</v>
      </c>
      <c r="F27" s="14"/>
    </row>
    <row r="28" customFormat="false" ht="14.4" hidden="false" customHeight="false" outlineLevel="0" collapsed="false">
      <c r="A28" s="10" t="s">
        <v>58</v>
      </c>
      <c r="B28" s="10" t="n">
        <f aca="false">0.001*B27*( ((2*B19)+B17-B18) + (2*(0.127*(92^((36-B16)/39)))))</f>
        <v>8.18999317509018</v>
      </c>
      <c r="C28" s="10" t="s">
        <v>59</v>
      </c>
      <c r="D28" s="11" t="s">
        <v>60</v>
      </c>
      <c r="E28" s="17" t="s">
        <v>54</v>
      </c>
      <c r="F28" s="14"/>
    </row>
    <row r="29" customFormat="false" ht="14.4" hidden="false" customHeight="false" outlineLevel="0" collapsed="false">
      <c r="F29" s="14"/>
    </row>
  </sheetData>
  <mergeCells count="16">
    <mergeCell ref="A1:E1"/>
    <mergeCell ref="A2:C13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A22:E22"/>
    <mergeCell ref="A25:E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2021-09-08T08:59:32Z</dcterms:created>
  <dc:creator>Angelo Casimiro</dc:creator>
  <dc:description/>
  <dc:language>en-IN</dc:language>
  <cp:lastModifiedBy/>
  <dcterms:modified xsi:type="dcterms:W3CDTF">2024-11-17T15:45:49Z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