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9"/>
  <sheetViews>
    <sheetView tabSelected="1" zoomScale="50" zoomScaleNormal="50" zoomScaleSheetLayoutView="80" workbookViewId="0">
      <selection activeCell="O3" sqref="O3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1" t="inlineStr">
        <is>
          <t>Наименование района</t>
        </is>
      </c>
      <c r="B1" s="71" t="n"/>
      <c r="C1" s="42" t="inlineStr">
        <is>
          <t>Минск</t>
        </is>
      </c>
      <c r="D1" s="72" t="n"/>
      <c r="E1" s="42" t="inlineStr">
        <is>
          <t>Борисов</t>
        </is>
      </c>
      <c r="F1" s="72" t="n"/>
      <c r="G1" s="42" t="inlineStr">
        <is>
          <t>Вилейка</t>
        </is>
      </c>
      <c r="H1" s="72" t="n"/>
      <c r="I1" s="42" t="inlineStr">
        <is>
          <t>Клецк</t>
        </is>
      </c>
      <c r="J1" s="72" t="n"/>
      <c r="K1" s="42" t="inlineStr">
        <is>
          <t>Молодечно</t>
        </is>
      </c>
      <c r="L1" s="72" t="n"/>
      <c r="M1" s="42" t="inlineStr">
        <is>
          <t>Мядель</t>
        </is>
      </c>
      <c r="N1" s="72" t="n"/>
      <c r="O1" s="42" t="inlineStr">
        <is>
          <t>Несвиж</t>
        </is>
      </c>
      <c r="P1" s="72" t="n"/>
      <c r="Q1" s="42" t="inlineStr">
        <is>
          <t>Солигорск</t>
        </is>
      </c>
      <c r="R1" s="72" t="n"/>
      <c r="S1" s="42" t="inlineStr">
        <is>
          <t>Смолевичи</t>
        </is>
      </c>
      <c r="T1" s="72" t="n"/>
      <c r="U1" s="42" t="inlineStr">
        <is>
          <t>Старые Дороги</t>
        </is>
      </c>
      <c r="V1" s="72" t="n"/>
      <c r="W1" s="42" t="inlineStr">
        <is>
          <t>Столбцы</t>
        </is>
      </c>
      <c r="X1" s="72" t="n"/>
      <c r="Y1" s="42" t="inlineStr">
        <is>
          <t>Червень</t>
        </is>
      </c>
      <c r="Z1" s="72" t="n"/>
      <c r="AA1" s="44" t="inlineStr"/>
    </row>
    <row r="2" ht="91.8" customHeight="1" s="22" thickBot="1">
      <c r="A2" s="73" t="n"/>
      <c r="B2" s="73" t="n"/>
      <c r="C2" s="34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27,535</t>
        </is>
      </c>
      <c r="D3" s="21" t="inlineStr">
        <is>
          <t>232,175</t>
        </is>
      </c>
      <c r="E3" s="21" t="inlineStr">
        <is>
          <t>139,481</t>
        </is>
      </c>
      <c r="F3" s="21" t="inlineStr">
        <is>
          <t>34,61</t>
        </is>
      </c>
      <c r="G3" s="21" t="inlineStr">
        <is>
          <t>27,167</t>
        </is>
      </c>
      <c r="H3" s="21" t="inlineStr">
        <is>
          <t>20,695</t>
        </is>
      </c>
      <c r="I3" s="21" t="inlineStr">
        <is>
          <t>11,462</t>
        </is>
      </c>
      <c r="J3" s="21" t="inlineStr">
        <is>
          <t>15,659</t>
        </is>
      </c>
      <c r="K3" s="21" t="inlineStr">
        <is>
          <t>97,404</t>
        </is>
      </c>
      <c r="L3" s="21" t="inlineStr">
        <is>
          <t>34,355</t>
        </is>
      </c>
      <c r="M3" s="21" t="inlineStr">
        <is>
          <t>13,332</t>
        </is>
      </c>
      <c r="N3" s="21" t="inlineStr">
        <is>
          <t>12,423</t>
        </is>
      </c>
      <c r="O3" s="21" t="inlineStr">
        <is>
          <t>19,482</t>
        </is>
      </c>
      <c r="P3" s="21" t="inlineStr">
        <is>
          <t>20,003</t>
        </is>
      </c>
      <c r="Q3" s="21" t="inlineStr">
        <is>
          <t>111,435</t>
        </is>
      </c>
      <c r="R3" s="21" t="inlineStr">
        <is>
          <t>19,076</t>
        </is>
      </c>
      <c r="S3" s="21" t="inlineStr">
        <is>
          <t>21,014</t>
        </is>
      </c>
      <c r="T3" s="21" t="inlineStr">
        <is>
          <t>31,276</t>
        </is>
      </c>
      <c r="U3" s="21" t="inlineStr">
        <is>
          <t>11,198</t>
        </is>
      </c>
      <c r="V3" s="21" t="inlineStr">
        <is>
          <t>8,993</t>
        </is>
      </c>
      <c r="W3" s="21" t="inlineStr">
        <is>
          <t>17,42</t>
        </is>
      </c>
      <c r="X3" s="21" t="inlineStr">
        <is>
          <t>21,054</t>
        </is>
      </c>
      <c r="Y3" s="21" t="inlineStr">
        <is>
          <t>16,647</t>
        </is>
      </c>
      <c r="Z3" s="21" t="inlineStr">
        <is>
          <t>16,866</t>
        </is>
      </c>
    </row>
    <row r="4" ht="106.8" customHeight="1" s="22" thickBot="1">
      <c r="A4" s="13" t="inlineStr">
        <is>
          <t>Норма телефонной плотности</t>
        </is>
      </c>
      <c r="B4" s="33" t="inlineStr">
        <is>
          <t>a</t>
        </is>
      </c>
      <c r="C4" s="21" t="inlineStr">
        <is>
          <t>290</t>
        </is>
      </c>
      <c r="D4" s="21" t="inlineStr">
        <is>
          <t>150</t>
        </is>
      </c>
      <c r="E4" s="21" t="inlineStr">
        <is>
          <t>370</t>
        </is>
      </c>
      <c r="F4" s="21" t="inlineStr">
        <is>
          <t>150</t>
        </is>
      </c>
      <c r="G4" s="21" t="inlineStr">
        <is>
          <t>290</t>
        </is>
      </c>
      <c r="H4" s="21" t="inlineStr">
        <is>
          <t>150</t>
        </is>
      </c>
      <c r="I4" s="21" t="inlineStr">
        <is>
          <t>255</t>
        </is>
      </c>
      <c r="J4" s="21" t="inlineStr">
        <is>
          <t>150</t>
        </is>
      </c>
      <c r="K4" s="21" t="inlineStr">
        <is>
          <t>320</t>
        </is>
      </c>
      <c r="L4" s="21" t="inlineStr">
        <is>
          <t>150</t>
        </is>
      </c>
      <c r="M4" s="21" t="inlineStr">
        <is>
          <t>255</t>
        </is>
      </c>
      <c r="N4" s="21" t="inlineStr">
        <is>
          <t>150</t>
        </is>
      </c>
      <c r="O4" s="21" t="inlineStr">
        <is>
          <t>255</t>
        </is>
      </c>
      <c r="P4" s="21" t="inlineStr">
        <is>
          <t>150</t>
        </is>
      </c>
      <c r="Q4" s="21" t="inlineStr">
        <is>
          <t>370</t>
        </is>
      </c>
      <c r="R4" s="21" t="inlineStr">
        <is>
          <t>150</t>
        </is>
      </c>
      <c r="S4" s="21" t="inlineStr">
        <is>
          <t>290</t>
        </is>
      </c>
      <c r="T4" s="21" t="inlineStr">
        <is>
          <t>150</t>
        </is>
      </c>
      <c r="U4" s="21" t="inlineStr">
        <is>
          <t>255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4" t="inlineStr">
        <is>
          <t>Nаб</t>
        </is>
      </c>
      <c r="C5" s="34">
        <f>C3*C4*0.92</f>
        <v/>
      </c>
      <c r="D5" s="21">
        <f>D3*D4*0.92</f>
        <v/>
      </c>
      <c r="E5" s="36">
        <f>E3*E4*0.92</f>
        <v/>
      </c>
      <c r="F5" s="36">
        <f>F3*F4*0.92</f>
        <v/>
      </c>
      <c r="G5" s="36">
        <f>G3*G4*0.92</f>
        <v/>
      </c>
      <c r="H5" s="36">
        <f>H3*H4*0.92</f>
        <v/>
      </c>
      <c r="I5" s="36">
        <f>I3*I4*0.92</f>
        <v/>
      </c>
      <c r="J5" s="36">
        <f>J3*J4*0.92</f>
        <v/>
      </c>
      <c r="K5" s="36">
        <f>K3*K4*0.92</f>
        <v/>
      </c>
      <c r="L5" s="36">
        <f>L3*L4*0.92</f>
        <v/>
      </c>
      <c r="M5" s="36">
        <f>M3*M4*0.92</f>
        <v/>
      </c>
      <c r="N5" s="36">
        <f>N3*N4*0.92</f>
        <v/>
      </c>
      <c r="O5" s="36">
        <f>O3*O4*0.92</f>
        <v/>
      </c>
      <c r="P5" s="36">
        <f>P3*P4*0.92</f>
        <v/>
      </c>
      <c r="Q5" s="36">
        <f>Q3*Q4*0.92</f>
        <v/>
      </c>
      <c r="R5" s="36">
        <f>R3*R4*0.92</f>
        <v/>
      </c>
      <c r="S5" s="36">
        <f>S3*S4*0.92</f>
        <v/>
      </c>
      <c r="T5" s="36">
        <f>T3*T4*0.92</f>
        <v/>
      </c>
      <c r="U5" s="36">
        <f>U3*U4*0.92</f>
        <v/>
      </c>
      <c r="V5" s="36">
        <f>V3*V4*0.92</f>
        <v/>
      </c>
      <c r="W5" s="36">
        <f>W3*W4*0.92</f>
        <v/>
      </c>
      <c r="X5" s="36">
        <f>X3*X4*0.92</f>
        <v/>
      </c>
      <c r="Y5" s="36">
        <f>Y3*Y4*0.92</f>
        <v/>
      </c>
      <c r="Z5" s="36">
        <f>Z3*Z4*0.92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4" t="inlineStr">
        <is>
          <t>Cаб</t>
        </is>
      </c>
      <c r="C6" s="21" t="inlineStr">
        <is>
          <t>0,6</t>
        </is>
      </c>
      <c r="D6" s="21" t="inlineStr">
        <is>
          <t>0,12</t>
        </is>
      </c>
      <c r="E6" s="21" t="inlineStr">
        <is>
          <t>0,4</t>
        </is>
      </c>
      <c r="F6" s="21" t="inlineStr">
        <is>
          <t>0,12</t>
        </is>
      </c>
      <c r="G6" s="21" t="inlineStr">
        <is>
          <t>0,6</t>
        </is>
      </c>
      <c r="H6" s="21" t="inlineStr">
        <is>
          <t>0,12</t>
        </is>
      </c>
      <c r="I6" s="21" t="inlineStr">
        <is>
          <t>0,7</t>
        </is>
      </c>
      <c r="J6" s="21" t="inlineStr">
        <is>
          <t>0,12</t>
        </is>
      </c>
      <c r="K6" s="21" t="inlineStr">
        <is>
          <t>0,5</t>
        </is>
      </c>
      <c r="L6" s="21" t="inlineStr">
        <is>
          <t>0,12</t>
        </is>
      </c>
      <c r="M6" s="21" t="inlineStr">
        <is>
          <t>0,7</t>
        </is>
      </c>
      <c r="N6" s="21" t="inlineStr">
        <is>
          <t>0,12</t>
        </is>
      </c>
      <c r="O6" s="21" t="inlineStr">
        <is>
          <t>0,7</t>
        </is>
      </c>
      <c r="P6" s="21" t="inlineStr">
        <is>
          <t>0,12</t>
        </is>
      </c>
      <c r="Q6" s="21" t="inlineStr">
        <is>
          <t>0,4</t>
        </is>
      </c>
      <c r="R6" s="21" t="inlineStr">
        <is>
          <t>0,12</t>
        </is>
      </c>
      <c r="S6" s="21" t="inlineStr">
        <is>
          <t>0,6</t>
        </is>
      </c>
      <c r="T6" s="21" t="inlineStr">
        <is>
          <t>0,12</t>
        </is>
      </c>
      <c r="U6" s="21" t="inlineStr">
        <is>
          <t>0,7</t>
        </is>
      </c>
      <c r="V6" s="21" t="inlineStr">
        <is>
          <t>0,12</t>
        </is>
      </c>
      <c r="W6" s="21" t="inlineStr">
        <is>
          <t>0,7</t>
        </is>
      </c>
      <c r="X6" s="21" t="inlineStr">
        <is>
          <t>0,12</t>
        </is>
      </c>
      <c r="Y6" s="21" t="inlineStr">
        <is>
          <t>0,7</t>
        </is>
      </c>
      <c r="Z6" s="21" t="inlineStr">
        <is>
          <t>0,12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3" t="inlineStr">
        <is>
          <t>tзсл</t>
        </is>
      </c>
      <c r="C7" s="29" t="n">
        <v>3.88</v>
      </c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2" t="n"/>
    </row>
    <row r="8" ht="99" customHeight="1" s="22" thickBot="1">
      <c r="A8" s="13" t="inlineStr">
        <is>
          <t>Время занятия СЛМ, мин</t>
        </is>
      </c>
      <c r="B8" s="33" t="inlineStr">
        <is>
          <t>tслм</t>
        </is>
      </c>
      <c r="C8" s="13" t="n">
        <v>4.25</v>
      </c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6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4" t="inlineStr">
        <is>
          <t>QИСХ</t>
        </is>
      </c>
      <c r="C9" s="21">
        <f>C6*C5+D6*D5</f>
        <v/>
      </c>
      <c r="D9" s="77" t="n"/>
      <c r="E9" s="21">
        <f>E6*E5+F6*F5</f>
        <v/>
      </c>
      <c r="F9" s="77" t="n"/>
      <c r="G9" s="21">
        <f>G6*G5+H6*H5</f>
        <v/>
      </c>
      <c r="H9" s="77" t="n"/>
      <c r="I9" s="21">
        <f>I6*I5+J6*J5</f>
        <v/>
      </c>
      <c r="J9" s="77" t="n"/>
      <c r="K9" s="21">
        <f>K6*K5+L6*L5</f>
        <v/>
      </c>
      <c r="L9" s="77" t="n"/>
      <c r="M9" s="21">
        <f>M6*M5+N6*N5</f>
        <v/>
      </c>
      <c r="N9" s="77" t="n"/>
      <c r="O9" s="21">
        <f>O6*O5+P6*P5</f>
        <v/>
      </c>
      <c r="P9" s="77" t="n"/>
      <c r="Q9" s="21">
        <f>Q6*Q5+R6*R5</f>
        <v/>
      </c>
      <c r="R9" s="77" t="n"/>
      <c r="S9" s="21">
        <f>S6*S5+T6*T5</f>
        <v/>
      </c>
      <c r="T9" s="77" t="n"/>
      <c r="U9" s="21">
        <f>U6*U5+V6*V5</f>
        <v/>
      </c>
      <c r="V9" s="77" t="n"/>
      <c r="W9" s="21">
        <f>W6*W5+X6*X5</f>
        <v/>
      </c>
      <c r="X9" s="77" t="n"/>
      <c r="Y9" s="21">
        <f>Y6*Y5+Z6*Z5</f>
        <v/>
      </c>
      <c r="Z9" s="77" t="n"/>
    </row>
    <row r="10" ht="99.59999999999999" customHeight="1" s="22" thickBot="1">
      <c r="A10" s="13" t="inlineStr">
        <is>
          <t>Исходящая нагрузка от аб-в, Эрл</t>
        </is>
      </c>
      <c r="B10" s="34" t="inlineStr">
        <is>
          <t>YЗСЛ</t>
        </is>
      </c>
      <c r="C10" s="78">
        <f>(C9*$C7*0.12)/60</f>
        <v/>
      </c>
      <c r="D10" s="79" t="n"/>
      <c r="E10" s="78">
        <f>(E9*$C7*0.12)/60</f>
        <v/>
      </c>
      <c r="F10" s="79" t="n"/>
      <c r="G10" s="78">
        <f>(G9*$C7*0.12)/60</f>
        <v/>
      </c>
      <c r="H10" s="79" t="n"/>
      <c r="I10" s="78">
        <f>(I9*$C7*0.12)/60</f>
        <v/>
      </c>
      <c r="J10" s="79" t="n"/>
      <c r="K10" s="78">
        <f>(K9*$C7*0.12)/60</f>
        <v/>
      </c>
      <c r="L10" s="79" t="n"/>
      <c r="M10" s="78">
        <f>(M9*$C7*0.12)/60</f>
        <v/>
      </c>
      <c r="N10" s="79" t="n"/>
      <c r="O10" s="78">
        <f>(O9*$C7*0.12)/60</f>
        <v/>
      </c>
      <c r="P10" s="79" t="n"/>
      <c r="Q10" s="78">
        <f>(Q9*$C7*0.12)/60</f>
        <v/>
      </c>
      <c r="R10" s="79" t="n"/>
      <c r="S10" s="78">
        <f>(S9*$C7*0.12)/60</f>
        <v/>
      </c>
      <c r="T10" s="79" t="n"/>
      <c r="U10" s="78">
        <f>(U9*$C7*0.12)/60</f>
        <v/>
      </c>
      <c r="V10" s="79" t="n"/>
      <c r="W10" s="78">
        <f>(W9*$C7*0.12)/60</f>
        <v/>
      </c>
      <c r="X10" s="79" t="n"/>
      <c r="Y10" s="78">
        <f>(Y9*$C7*0.12)/60</f>
        <v/>
      </c>
      <c r="Z10" s="79" t="n"/>
    </row>
    <row r="11" ht="100.2" customHeight="1" s="22" thickBot="1">
      <c r="A11" s="13" t="inlineStr">
        <is>
          <t>Количество ЗСЛ</t>
        </is>
      </c>
      <c r="B11" s="34" t="inlineStr">
        <is>
          <t>VЗСЛ</t>
        </is>
      </c>
      <c r="C11" s="78" t="n">
        <v>79</v>
      </c>
      <c r="D11" s="79" t="n"/>
      <c r="E11" s="80" t="n">
        <v>172</v>
      </c>
      <c r="F11" s="79" t="n"/>
      <c r="G11" s="80" t="n">
        <v>49</v>
      </c>
      <c r="H11" s="79" t="n"/>
      <c r="I11" s="80" t="n">
        <v>26</v>
      </c>
      <c r="J11" s="79" t="n"/>
      <c r="K11" s="80" t="n">
        <v>134</v>
      </c>
      <c r="L11" s="79" t="n"/>
      <c r="M11" s="80" t="n">
        <v>29</v>
      </c>
      <c r="N11" s="79" t="n"/>
      <c r="O11" s="80" t="n">
        <v>39</v>
      </c>
      <c r="P11" s="79" t="n"/>
      <c r="Q11" s="80" t="n">
        <v>139</v>
      </c>
      <c r="R11" s="79" t="n"/>
      <c r="S11" s="80" t="n">
        <v>42</v>
      </c>
      <c r="T11" s="79" t="n"/>
      <c r="U11" s="80" t="n">
        <v>25</v>
      </c>
      <c r="V11" s="79" t="n"/>
      <c r="W11" s="80" t="n">
        <v>36</v>
      </c>
      <c r="X11" s="79" t="n"/>
      <c r="Y11" s="80" t="n">
        <v>34</v>
      </c>
      <c r="Z11" s="79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8" t="inlineStr">
        <is>
          <t>NE12</t>
        </is>
      </c>
      <c r="C12" s="15">
        <f>ROUNDUP(C11/31,0)</f>
        <v/>
      </c>
      <c r="D12" s="77" t="n"/>
      <c r="E12" s="15">
        <f>ROUNDUP(E11/31,0)</f>
        <v/>
      </c>
      <c r="F12" s="77" t="n"/>
      <c r="G12" s="15">
        <f>ROUNDUP(G11/31,0)</f>
        <v/>
      </c>
      <c r="H12" s="77" t="n"/>
      <c r="I12" s="15">
        <f>ROUNDUP(I11/31,0)</f>
        <v/>
      </c>
      <c r="J12" s="77" t="n"/>
      <c r="K12" s="15">
        <f>ROUNDUP(K11/31,0)</f>
        <v/>
      </c>
      <c r="L12" s="77" t="n"/>
      <c r="M12" s="15">
        <f>ROUNDUP(M11/31,0)</f>
        <v/>
      </c>
      <c r="N12" s="77" t="n"/>
      <c r="O12" s="15">
        <f>ROUNDUP(O11/31,0)</f>
        <v/>
      </c>
      <c r="P12" s="77" t="n"/>
      <c r="Q12" s="15">
        <f>ROUNDUP(Q11/31,0)</f>
        <v/>
      </c>
      <c r="R12" s="77" t="n"/>
      <c r="S12" s="15">
        <f>ROUNDUP(S11/31,0)</f>
        <v/>
      </c>
      <c r="T12" s="77" t="n"/>
      <c r="U12" s="15">
        <f>ROUNDUP(U11/31,0)</f>
        <v/>
      </c>
      <c r="V12" s="77" t="n"/>
      <c r="W12" s="15">
        <f>ROUNDUP(W11/31,0)</f>
        <v/>
      </c>
      <c r="X12" s="77" t="n"/>
      <c r="Y12" s="15">
        <f>ROUNDUP(Y11/31,0)</f>
        <v/>
      </c>
      <c r="Z12" s="77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7" t="n"/>
      <c r="E13" s="15">
        <f>E9/0.8</f>
        <v/>
      </c>
      <c r="F13" s="77" t="n"/>
      <c r="G13" s="15">
        <f>G9/0.8</f>
        <v/>
      </c>
      <c r="H13" s="77" t="n"/>
      <c r="I13" s="15">
        <f>I9/0.8</f>
        <v/>
      </c>
      <c r="J13" s="77" t="n"/>
      <c r="K13" s="15">
        <f>K9/0.8</f>
        <v/>
      </c>
      <c r="L13" s="77" t="n"/>
      <c r="M13" s="15">
        <f>M9/0.8</f>
        <v/>
      </c>
      <c r="N13" s="77" t="n"/>
      <c r="O13" s="15">
        <f>O9/0.8</f>
        <v/>
      </c>
      <c r="P13" s="77" t="n"/>
      <c r="Q13" s="15">
        <f>Q9/0.8</f>
        <v/>
      </c>
      <c r="R13" s="77" t="n"/>
      <c r="S13" s="15">
        <f>S9/0.8</f>
        <v/>
      </c>
      <c r="T13" s="77" t="n"/>
      <c r="U13" s="15">
        <f>U9/0.8</f>
        <v/>
      </c>
      <c r="V13" s="77" t="n"/>
      <c r="W13" s="15">
        <f>W9/0.8</f>
        <v/>
      </c>
      <c r="X13" s="77" t="n"/>
      <c r="Y13" s="15">
        <f>Y9/0.8</f>
        <v/>
      </c>
      <c r="Z13" s="77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7" t="n"/>
      <c r="E14" s="15">
        <f>(E13*4.25*0.12)/60</f>
        <v/>
      </c>
      <c r="F14" s="77" t="n"/>
      <c r="G14" s="15">
        <f>(G13*4.25*0.12)/60</f>
        <v/>
      </c>
      <c r="H14" s="77" t="n"/>
      <c r="I14" s="15">
        <f>(I13*4.25*0.12)/60</f>
        <v/>
      </c>
      <c r="J14" s="77" t="n"/>
      <c r="K14" s="15">
        <f>(K13*4.25*0.12)/60</f>
        <v/>
      </c>
      <c r="L14" s="77" t="n"/>
      <c r="M14" s="15">
        <f>(M13*4.25*0.12)/60</f>
        <v/>
      </c>
      <c r="N14" s="77" t="n"/>
      <c r="O14" s="15">
        <f>(O13*4.25*0.12)/60</f>
        <v/>
      </c>
      <c r="P14" s="77" t="n"/>
      <c r="Q14" s="15">
        <f>(Q13*4.25*0.12)/60</f>
        <v/>
      </c>
      <c r="R14" s="77" t="n"/>
      <c r="S14" s="15">
        <f>(S13*4.25*0.12)/60</f>
        <v/>
      </c>
      <c r="T14" s="77" t="n"/>
      <c r="U14" s="15">
        <f>(U13*4.25*0.12)/60</f>
        <v/>
      </c>
      <c r="V14" s="77" t="n"/>
      <c r="W14" s="15">
        <f>(W13*4.25*0.12)/60</f>
        <v/>
      </c>
      <c r="X14" s="77" t="n"/>
      <c r="Y14" s="15">
        <f>(Y13*4.25*0.12)/60</f>
        <v/>
      </c>
      <c r="Z14" s="77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105</v>
      </c>
      <c r="D15" s="77" t="n"/>
      <c r="E15" s="15" t="n">
        <v>231</v>
      </c>
      <c r="F15" s="77" t="n"/>
      <c r="G15" s="15" t="n">
        <v>64</v>
      </c>
      <c r="H15" s="77" t="n"/>
      <c r="I15" s="15" t="n">
        <v>33</v>
      </c>
      <c r="J15" s="77" t="n"/>
      <c r="K15" s="15" t="n">
        <v>179</v>
      </c>
      <c r="L15" s="77" t="n"/>
      <c r="M15" s="15" t="n">
        <v>37</v>
      </c>
      <c r="N15" s="77" t="n"/>
      <c r="O15" s="15" t="n">
        <v>50</v>
      </c>
      <c r="P15" s="77" t="n"/>
      <c r="Q15" s="15" t="n">
        <v>186</v>
      </c>
      <c r="R15" s="77" t="n"/>
      <c r="S15" s="15" t="n">
        <v>54</v>
      </c>
      <c r="T15" s="77" t="n"/>
      <c r="U15" s="15" t="n">
        <v>32</v>
      </c>
      <c r="V15" s="77" t="n"/>
      <c r="W15" s="15" t="n">
        <v>46</v>
      </c>
      <c r="X15" s="77" t="n"/>
      <c r="Y15" s="15" t="n">
        <v>44</v>
      </c>
      <c r="Z15" s="77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7" t="n"/>
      <c r="E16" s="15">
        <f>ROUNDUP(E15/31,0)</f>
        <v/>
      </c>
      <c r="F16" s="77" t="n"/>
      <c r="G16" s="15">
        <f>ROUNDUP(G15/31,0)</f>
        <v/>
      </c>
      <c r="H16" s="77" t="n"/>
      <c r="I16" s="15">
        <f>ROUNDUP(I15/31,0)</f>
        <v/>
      </c>
      <c r="J16" s="77" t="n"/>
      <c r="K16" s="15">
        <f>ROUNDUP(K15/31,0)</f>
        <v/>
      </c>
      <c r="L16" s="77" t="n"/>
      <c r="M16" s="15">
        <f>ROUNDUP(M15/31,0)</f>
        <v/>
      </c>
      <c r="N16" s="77" t="n"/>
      <c r="O16" s="15">
        <f>ROUNDUP(O15/31,0)</f>
        <v/>
      </c>
      <c r="P16" s="77" t="n"/>
      <c r="Q16" s="15">
        <f>ROUNDUP(Q15/31,0)</f>
        <v/>
      </c>
      <c r="R16" s="77" t="n"/>
      <c r="S16" s="15">
        <f>ROUNDUP(S15/31,0)</f>
        <v/>
      </c>
      <c r="T16" s="77" t="n"/>
      <c r="U16" s="15">
        <f>ROUNDUP(U15/31,0)</f>
        <v/>
      </c>
      <c r="V16" s="77" t="n"/>
      <c r="W16" s="15">
        <f>ROUNDUP(W15/31,0)</f>
        <v/>
      </c>
      <c r="X16" s="77" t="n"/>
      <c r="Y16" s="15">
        <f>ROUNDUP(Y15/31,0)</f>
        <v/>
      </c>
      <c r="Z16" s="77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7">
        <f>C5*0.005</f>
        <v/>
      </c>
      <c r="D17" s="27" t="inlineStr">
        <is>
          <t>-</t>
        </is>
      </c>
      <c r="E17" s="27">
        <f>ROUNDUP(E5*0.005,0)</f>
        <v/>
      </c>
      <c r="F17" s="27" t="inlineStr">
        <is>
          <t>-</t>
        </is>
      </c>
      <c r="G17" s="27">
        <f>ROUNDUP(G5*0.005,0)</f>
        <v/>
      </c>
      <c r="H17" s="27" t="inlineStr">
        <is>
          <t>-</t>
        </is>
      </c>
      <c r="I17" s="27">
        <f>ROUNDUP(I5*0.005,0)</f>
        <v/>
      </c>
      <c r="J17" s="27" t="inlineStr">
        <is>
          <t>-</t>
        </is>
      </c>
      <c r="K17" s="27">
        <f>ROUNDUP(K5*0.005,0)</f>
        <v/>
      </c>
      <c r="L17" s="27" t="inlineStr">
        <is>
          <t>-</t>
        </is>
      </c>
      <c r="M17" s="27">
        <f>ROUNDUP(M5*0.005,0)</f>
        <v/>
      </c>
      <c r="N17" s="27" t="inlineStr">
        <is>
          <t>-</t>
        </is>
      </c>
      <c r="O17" s="27">
        <f>ROUNDUP(O5*0.005,0)</f>
        <v/>
      </c>
      <c r="P17" s="27" t="inlineStr">
        <is>
          <t>-</t>
        </is>
      </c>
      <c r="Q17" s="27">
        <f>ROUNDUP(Q5*0.005,0)</f>
        <v/>
      </c>
      <c r="R17" s="27" t="inlineStr">
        <is>
          <t>-</t>
        </is>
      </c>
      <c r="S17" s="27">
        <f>ROUNDUP(S5*0.005,0)</f>
        <v/>
      </c>
      <c r="T17" s="27" t="inlineStr">
        <is>
          <t>-</t>
        </is>
      </c>
      <c r="U17" s="27">
        <f>ROUNDUP(U5*0.005,0)</f>
        <v/>
      </c>
      <c r="V17" s="27" t="inlineStr">
        <is>
          <t>-</t>
        </is>
      </c>
      <c r="W17" s="27">
        <f>ROUNDUP(W5*0.005,0)</f>
        <v/>
      </c>
      <c r="X17" s="27" t="inlineStr">
        <is>
          <t>-</t>
        </is>
      </c>
      <c r="Y17" s="27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7">
        <f>C16+C17+C12</f>
        <v/>
      </c>
      <c r="D18" s="27" t="inlineStr">
        <is>
          <t>-</t>
        </is>
      </c>
      <c r="E18" s="27">
        <f>E16+E17+E12</f>
        <v/>
      </c>
      <c r="F18" s="27" t="inlineStr">
        <is>
          <t>-</t>
        </is>
      </c>
      <c r="G18" s="27">
        <f>G16+G17+G12</f>
        <v/>
      </c>
      <c r="H18" s="27" t="inlineStr">
        <is>
          <t>-</t>
        </is>
      </c>
      <c r="I18" s="27">
        <f>I16+I17+I12</f>
        <v/>
      </c>
      <c r="J18" s="27" t="inlineStr">
        <is>
          <t>-</t>
        </is>
      </c>
      <c r="K18" s="27">
        <f>K16+K17+K12</f>
        <v/>
      </c>
      <c r="L18" s="27" t="inlineStr">
        <is>
          <t>-</t>
        </is>
      </c>
      <c r="M18" s="27">
        <f>M16+M17+M12</f>
        <v/>
      </c>
      <c r="N18" s="27" t="inlineStr">
        <is>
          <t>-</t>
        </is>
      </c>
      <c r="O18" s="27">
        <f>O16+O17+O12</f>
        <v/>
      </c>
      <c r="P18" s="27" t="inlineStr">
        <is>
          <t>-</t>
        </is>
      </c>
      <c r="Q18" s="27">
        <f>Q16+Q17+Q12</f>
        <v/>
      </c>
      <c r="R18" s="27" t="inlineStr">
        <is>
          <t>-</t>
        </is>
      </c>
      <c r="S18" s="27">
        <f>S16+S17+S12</f>
        <v/>
      </c>
      <c r="T18" s="27" t="inlineStr">
        <is>
          <t>-</t>
        </is>
      </c>
      <c r="U18" s="27">
        <f>U16+U17+U12</f>
        <v/>
      </c>
      <c r="V18" s="27" t="inlineStr">
        <is>
          <t>-</t>
        </is>
      </c>
      <c r="W18" s="27">
        <f>W16+W17+W12</f>
        <v/>
      </c>
      <c r="X18" s="27" t="inlineStr">
        <is>
          <t>-</t>
        </is>
      </c>
      <c r="Y18" s="27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7" t="n"/>
      <c r="E19" s="15">
        <f>ROUNDUP(E18*1.3,0)</f>
        <v/>
      </c>
      <c r="F19" s="77" t="n"/>
      <c r="G19" s="15">
        <f>ROUNDUP(G18*1.3,0)</f>
        <v/>
      </c>
      <c r="H19" s="77" t="n"/>
      <c r="I19" s="15">
        <f>ROUNDUP(I18*1.3,0)</f>
        <v/>
      </c>
      <c r="J19" s="77" t="n"/>
      <c r="K19" s="15">
        <f>ROUNDUP(K18*1.3,0)</f>
        <v/>
      </c>
      <c r="L19" s="77" t="n"/>
      <c r="M19" s="15">
        <f>ROUNDUP(M18*1.3,0)</f>
        <v/>
      </c>
      <c r="N19" s="77" t="n"/>
      <c r="O19" s="15">
        <f>ROUNDUP(O18*1.3,0)</f>
        <v/>
      </c>
      <c r="P19" s="77" t="n"/>
      <c r="Q19" s="15">
        <f>ROUNDUP(Q18*1.3,0)</f>
        <v/>
      </c>
      <c r="R19" s="77" t="n"/>
      <c r="S19" s="15">
        <f>ROUNDUP(S18*1.3,0)</f>
        <v/>
      </c>
      <c r="T19" s="77" t="n"/>
      <c r="U19" s="15">
        <f>ROUNDUP(U18*1.3,0)</f>
        <v/>
      </c>
      <c r="V19" s="77" t="n"/>
      <c r="W19" s="15">
        <f>ROUNDUP(W18*1.3,0)</f>
        <v/>
      </c>
      <c r="X19" s="77" t="n"/>
      <c r="Y19" s="15">
        <f>ROUNDUP(Y18*1.3,0)</f>
        <v/>
      </c>
      <c r="Z19" s="77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2021-11-28T22:57:19Z</dcterms:modified>
  <cp:lastModifiedBy>User</cp:lastModifiedBy>
  <cp:lastPrinted>2021-10-11T10:32:05Z</cp:lastPrinted>
</cp:coreProperties>
</file>