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kursach_telegram\"/>
    </mc:Choice>
  </mc:AlternateContent>
  <xr:revisionPtr revIDLastSave="0" documentId="13_ncr:1_{6C6FC7A4-E40F-4BF9-BB6C-88A40C93ED30}" xr6:coauthVersionLast="47" xr6:coauthVersionMax="47" xr10:uidLastSave="{00000000-0000-0000-0000-000000000000}"/>
  <bookViews>
    <workbookView xWindow="6570" yWindow="-14250" windowWidth="11115" windowHeight="1101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Z5" i="1"/>
  <c r="X5" i="1"/>
  <c r="V5" i="1"/>
  <c r="T5" i="1"/>
  <c r="R5" i="1"/>
  <c r="P5" i="1"/>
  <c r="N5" i="1"/>
  <c r="L5" i="1"/>
  <c r="J5" i="1"/>
  <c r="H5" i="1"/>
  <c r="F5" i="1"/>
  <c r="E5" i="1"/>
  <c r="D5" i="1"/>
  <c r="G14" i="1"/>
  <c r="I14" i="1"/>
  <c r="K14" i="1"/>
  <c r="M14" i="1"/>
  <c r="O14" i="1"/>
  <c r="Q14" i="1"/>
  <c r="S14" i="1"/>
  <c r="U14" i="1"/>
  <c r="W14" i="1"/>
  <c r="Y14" i="1"/>
  <c r="G10" i="1"/>
  <c r="I10" i="1"/>
  <c r="K10" i="1"/>
  <c r="M10" i="1"/>
  <c r="O10" i="1"/>
  <c r="Q10" i="1"/>
  <c r="S10" i="1"/>
  <c r="U10" i="1"/>
  <c r="W10" i="1"/>
  <c r="Y10" i="1"/>
  <c r="G18" i="1"/>
  <c r="I18" i="1"/>
  <c r="K18" i="1"/>
  <c r="M18" i="1"/>
  <c r="O18" i="1"/>
  <c r="Q18" i="1"/>
  <c r="S18" i="1"/>
  <c r="U18" i="1"/>
  <c r="W18" i="1"/>
  <c r="Y18" i="1"/>
  <c r="Y19" i="1" s="1"/>
  <c r="G19" i="1" l="1"/>
  <c r="I19" i="1"/>
  <c r="K19" i="1"/>
  <c r="M19" i="1"/>
  <c r="O19" i="1"/>
  <c r="Q19" i="1"/>
  <c r="S19" i="1"/>
  <c r="U19" i="1"/>
  <c r="W19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E13" i="1"/>
  <c r="E14" i="1" s="1"/>
  <c r="G13" i="1"/>
  <c r="I13" i="1"/>
  <c r="K13" i="1"/>
  <c r="M13" i="1"/>
  <c r="O13" i="1"/>
  <c r="Q13" i="1"/>
  <c r="S13" i="1"/>
  <c r="U13" i="1"/>
  <c r="V13" i="1"/>
  <c r="V14" i="1" s="1"/>
  <c r="W13" i="1"/>
  <c r="Y13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D9" i="1"/>
  <c r="D10" i="1" s="1"/>
  <c r="E9" i="1"/>
  <c r="E10" i="1" s="1"/>
  <c r="F9" i="1"/>
  <c r="F10" i="1" s="1"/>
  <c r="G9" i="1"/>
  <c r="H9" i="1"/>
  <c r="H10" i="1" s="1"/>
  <c r="I9" i="1"/>
  <c r="J9" i="1"/>
  <c r="J10" i="1" s="1"/>
  <c r="K9" i="1"/>
  <c r="L9" i="1"/>
  <c r="L10" i="1" s="1"/>
  <c r="M9" i="1"/>
  <c r="N9" i="1"/>
  <c r="N10" i="1" s="1"/>
  <c r="O9" i="1"/>
  <c r="P9" i="1"/>
  <c r="P10" i="1" s="1"/>
  <c r="Q9" i="1"/>
  <c r="R9" i="1"/>
  <c r="R10" i="1" s="1"/>
  <c r="S9" i="1"/>
  <c r="T9" i="1"/>
  <c r="T10" i="1" s="1"/>
  <c r="U9" i="1"/>
  <c r="V9" i="1"/>
  <c r="V10" i="1" s="1"/>
  <c r="W9" i="1"/>
  <c r="X9" i="1"/>
  <c r="X10" i="1" s="1"/>
  <c r="Y9" i="1"/>
  <c r="Z9" i="1"/>
  <c r="Z10" i="1" s="1"/>
  <c r="Z13" i="1" l="1"/>
  <c r="Z14" i="1" s="1"/>
  <c r="X13" i="1"/>
  <c r="X14" i="1" s="1"/>
  <c r="T13" i="1"/>
  <c r="T14" i="1" s="1"/>
  <c r="R13" i="1"/>
  <c r="R14" i="1" s="1"/>
  <c r="P13" i="1"/>
  <c r="P14" i="1" s="1"/>
  <c r="N13" i="1"/>
  <c r="N14" i="1" s="1"/>
  <c r="L13" i="1"/>
  <c r="L14" i="1" s="1"/>
  <c r="J13" i="1"/>
  <c r="J14" i="1" s="1"/>
  <c r="H13" i="1"/>
  <c r="H14" i="1" s="1"/>
  <c r="F13" i="1"/>
  <c r="F14" i="1" s="1"/>
  <c r="D13" i="1"/>
  <c r="D14" i="1" s="1"/>
  <c r="C5" i="1"/>
  <c r="G5" i="1"/>
  <c r="I5" i="1"/>
  <c r="K5" i="1"/>
  <c r="M5" i="1"/>
  <c r="M17" i="1" s="1"/>
  <c r="O5" i="1"/>
  <c r="Q5" i="1"/>
  <c r="S5" i="1"/>
  <c r="U5" i="1"/>
  <c r="W5" i="1"/>
  <c r="Y5" i="1"/>
  <c r="I17" i="1"/>
  <c r="K17" i="1"/>
  <c r="S17" i="1"/>
  <c r="U17" i="1"/>
  <c r="C16" i="1"/>
  <c r="C12" i="1"/>
  <c r="C17" i="1" l="1"/>
  <c r="C19" i="1" s="1"/>
  <c r="C9" i="1"/>
  <c r="E17" i="1"/>
  <c r="E18" i="1" s="1"/>
  <c r="E19" i="1" s="1"/>
  <c r="G17" i="1"/>
  <c r="Q17" i="1"/>
  <c r="Y17" i="1"/>
  <c r="W17" i="1"/>
  <c r="O17" i="1"/>
  <c r="C10" i="1" l="1"/>
  <c r="C13" i="1"/>
  <c r="C14" i="1" s="1"/>
</calcChain>
</file>

<file path=xl/sharedStrings.xml><?xml version="1.0" encoding="utf-8"?>
<sst xmlns="http://schemas.openxmlformats.org/spreadsheetml/2006/main" count="73" uniqueCount="39">
  <si>
    <t>Наименование района</t>
  </si>
  <si>
    <t>гор</t>
  </si>
  <si>
    <t>сел</t>
  </si>
  <si>
    <t>Численность населения, тыс. чел</t>
  </si>
  <si>
    <t>N</t>
  </si>
  <si>
    <t>Норма телефонной плотности</t>
  </si>
  <si>
    <t>a</t>
  </si>
  <si>
    <t>Численность абонентов, чел</t>
  </si>
  <si>
    <t>Nаб</t>
  </si>
  <si>
    <t>Удельный обмен на одного абонента, разг./сутки</t>
  </si>
  <si>
    <t>Cаб</t>
  </si>
  <si>
    <t>Время занятия ЗСЛ, мин</t>
  </si>
  <si>
    <t>tзсл</t>
  </si>
  <si>
    <t>Время занятия СЛМ, мин</t>
  </si>
  <si>
    <t>tслм</t>
  </si>
  <si>
    <t>Исход. обмен телефонного трафика, разг./сутки</t>
  </si>
  <si>
    <t>Исходящая нагрузка от аб-в, Эрл</t>
  </si>
  <si>
    <t>Количество ЗСЛ</t>
  </si>
  <si>
    <t>Входящий обмен телефонного трафика, разг./сутки</t>
  </si>
  <si>
    <t>Входящая нагрузка от абонентов, Эрл</t>
  </si>
  <si>
    <t>Количество СЛМ</t>
  </si>
  <si>
    <t>Количество каналов Е12, необходимое для организации ЗСЛ</t>
  </si>
  <si>
    <t>Количество каналов Е12, необходимое для организации СЛМ</t>
  </si>
  <si>
    <t>Общее количество каналов Е12 с учётом запаса на перспективу</t>
  </si>
  <si>
    <t>Общее количество каналов Е12</t>
  </si>
  <si>
    <t>Число каналов Е12 для аренды каналов</t>
  </si>
  <si>
    <t>-</t>
  </si>
  <si>
    <t>QИСХ</t>
  </si>
  <si>
    <t>YЗСЛ</t>
  </si>
  <si>
    <t>VЗСЛ</t>
  </si>
  <si>
    <t>NE12</t>
  </si>
  <si>
    <t>{% for city in cities %}{{city}}</t>
  </si>
  <si>
    <t>{% for population_size in population_sizes %}{{population_size}}{%+ endfor%}</t>
  </si>
  <si>
    <t>{%+ endfor%}</t>
  </si>
  <si>
    <t>{% for norm in norms_of_telephone_density %}{{norm}}{%+ endfor%}</t>
  </si>
  <si>
    <t>{% for norm in number_of_subscribers %}{{norm}}{%+ endfor%}</t>
  </si>
  <si>
    <r>
      <t>Q</t>
    </r>
    <r>
      <rPr>
        <vertAlign val="subscript"/>
        <sz val="10"/>
        <color theme="1"/>
        <rFont val="Times New Roman"/>
        <family val="1"/>
        <charset val="204"/>
      </rPr>
      <t>ВХАБ</t>
    </r>
  </si>
  <si>
    <r>
      <t>Y</t>
    </r>
    <r>
      <rPr>
        <vertAlign val="subscript"/>
        <sz val="10"/>
        <color theme="1"/>
        <rFont val="Times New Roman"/>
        <family val="1"/>
        <charset val="204"/>
      </rPr>
      <t>СЛМ</t>
    </r>
  </si>
  <si>
    <r>
      <t>N</t>
    </r>
    <r>
      <rPr>
        <vertAlign val="subscript"/>
        <sz val="10"/>
        <color theme="1"/>
        <rFont val="Times New Roman"/>
        <family val="1"/>
        <charset val="204"/>
      </rPr>
      <t>СЛМ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</si>
</sst>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2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2" fillId="0" borderId="0" xfId="0" applyNumberFormat="1" applyFont="1" applyBorder="1"/>
    <xf numFmtId="0" fontId="1" fillId="0" borderId="0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1" fillId="0" borderId="9" xfId="0" applyNumberFormat="1" applyFont="1" applyBorder="1" applyAlignment="1">
      <alignment horizontal="center" vertical="center" wrapText="1"/>
    </xf>
    <xf numFmtId="0" fontId="1" fillId="0" borderId="11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1" fillId="0" borderId="14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"/>
  <sheetViews>
    <sheetView tabSelected="1" topLeftCell="A10" zoomScale="90" zoomScaleNormal="90" zoomScaleSheetLayoutView="80" workbookViewId="0">
      <selection activeCell="D10" sqref="D10"/>
    </sheetView>
  </sheetViews>
  <sheetFormatPr defaultRowHeight="14.4" x14ac:dyDescent="0.3"/>
  <cols>
    <col min="1" max="1" width="12.77734375" customWidth="1"/>
    <col min="2" max="26" width="6.77734375" customWidth="1"/>
  </cols>
  <sheetData>
    <row r="1" spans="1:27" ht="40.049999999999997" customHeight="1" thickBot="1" x14ac:dyDescent="0.35">
      <c r="A1" s="22" t="s">
        <v>0</v>
      </c>
      <c r="B1" s="24"/>
      <c r="C1" s="25" t="s">
        <v>31</v>
      </c>
      <c r="D1" s="26"/>
      <c r="E1" s="27" t="s">
        <v>33</v>
      </c>
      <c r="F1" s="2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40.049999999999997" customHeight="1" thickBot="1" x14ac:dyDescent="0.35">
      <c r="A2" s="23"/>
      <c r="B2" s="23"/>
      <c r="C2" s="3" t="s">
        <v>1</v>
      </c>
      <c r="D2" s="4" t="s">
        <v>2</v>
      </c>
      <c r="E2" s="4" t="s">
        <v>1</v>
      </c>
      <c r="F2" s="4" t="s">
        <v>2</v>
      </c>
      <c r="G2" s="4" t="s">
        <v>1</v>
      </c>
      <c r="H2" s="5" t="s">
        <v>2</v>
      </c>
      <c r="I2" s="5" t="s">
        <v>1</v>
      </c>
      <c r="J2" s="5" t="s">
        <v>2</v>
      </c>
      <c r="K2" s="5" t="s">
        <v>1</v>
      </c>
      <c r="L2" s="5" t="s">
        <v>2</v>
      </c>
      <c r="M2" s="5" t="s">
        <v>1</v>
      </c>
      <c r="N2" s="5" t="s">
        <v>2</v>
      </c>
      <c r="O2" s="5" t="s">
        <v>1</v>
      </c>
      <c r="P2" s="5" t="s">
        <v>2</v>
      </c>
      <c r="Q2" s="5" t="s">
        <v>1</v>
      </c>
      <c r="R2" s="5" t="s">
        <v>2</v>
      </c>
      <c r="S2" s="5" t="s">
        <v>1</v>
      </c>
      <c r="T2" s="5" t="s">
        <v>2</v>
      </c>
      <c r="U2" s="5" t="s">
        <v>1</v>
      </c>
      <c r="V2" s="5" t="s">
        <v>2</v>
      </c>
      <c r="W2" s="5" t="s">
        <v>1</v>
      </c>
      <c r="X2" s="5" t="s">
        <v>2</v>
      </c>
      <c r="Y2" s="5" t="s">
        <v>1</v>
      </c>
      <c r="Z2" s="5" t="s">
        <v>2</v>
      </c>
    </row>
    <row r="3" spans="1:27" ht="79.95" customHeight="1" thickBot="1" x14ac:dyDescent="0.35">
      <c r="A3" s="6" t="s">
        <v>3</v>
      </c>
      <c r="B3" s="6" t="s">
        <v>4</v>
      </c>
      <c r="C3" s="13" t="s">
        <v>32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</row>
    <row r="4" spans="1:27" ht="79.95" customHeight="1" thickBot="1" x14ac:dyDescent="0.35">
      <c r="A4" s="7" t="s">
        <v>5</v>
      </c>
      <c r="B4" s="8" t="s">
        <v>6</v>
      </c>
      <c r="C4" s="13" t="s">
        <v>34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7" ht="79.95" customHeight="1" thickBot="1" x14ac:dyDescent="0.35">
      <c r="A5" s="7" t="s">
        <v>7</v>
      </c>
      <c r="B5" s="3" t="s">
        <v>8</v>
      </c>
      <c r="C5" s="16" t="e">
        <f t="shared" ref="C5:W5" si="0">ROUNDUP(C3*C4*0.92,0)</f>
        <v>#VALUE!</v>
      </c>
      <c r="D5" s="16">
        <f>ROUNDUP(D3*D4*0.83,0)</f>
        <v>0</v>
      </c>
      <c r="E5" s="16">
        <f t="shared" si="0"/>
        <v>0</v>
      </c>
      <c r="F5" s="16">
        <f>ROUNDUP(F3*F4*0.83,0)</f>
        <v>0</v>
      </c>
      <c r="G5" s="16">
        <f t="shared" si="0"/>
        <v>0</v>
      </c>
      <c r="H5" s="16">
        <f>ROUNDUP(H3*H4*0.83,0)</f>
        <v>0</v>
      </c>
      <c r="I5" s="16">
        <f t="shared" si="0"/>
        <v>0</v>
      </c>
      <c r="J5" s="16">
        <f>ROUNDUP(J3*J4*0.83,0)</f>
        <v>0</v>
      </c>
      <c r="K5" s="16">
        <f t="shared" si="0"/>
        <v>0</v>
      </c>
      <c r="L5" s="16">
        <f>ROUNDUP(L3*L4*0.83,0)</f>
        <v>0</v>
      </c>
      <c r="M5" s="16">
        <f t="shared" si="0"/>
        <v>0</v>
      </c>
      <c r="N5" s="16">
        <f>ROUNDUP(N3*N4*0.83,0)</f>
        <v>0</v>
      </c>
      <c r="O5" s="16">
        <f t="shared" si="0"/>
        <v>0</v>
      </c>
      <c r="P5" s="16">
        <f>ROUNDUP(P3*P4*0.83,0)</f>
        <v>0</v>
      </c>
      <c r="Q5" s="16">
        <f t="shared" si="0"/>
        <v>0</v>
      </c>
      <c r="R5" s="16">
        <f>ROUNDUP(R3*R4*0.83,0)</f>
        <v>0</v>
      </c>
      <c r="S5" s="16">
        <f t="shared" si="0"/>
        <v>0</v>
      </c>
      <c r="T5" s="16">
        <f>ROUNDUP(T3*T4*0.83,0)</f>
        <v>0</v>
      </c>
      <c r="U5" s="16">
        <f t="shared" si="0"/>
        <v>0</v>
      </c>
      <c r="V5" s="16">
        <f>ROUNDUP(V3*V4*0.83,0)</f>
        <v>0</v>
      </c>
      <c r="W5" s="16">
        <f t="shared" si="0"/>
        <v>0</v>
      </c>
      <c r="X5" s="16">
        <f>ROUNDUP(X3*X4*0.83,0)</f>
        <v>0</v>
      </c>
      <c r="Y5" s="16">
        <f>ROUNDUP(Y3*Y4*0.92,0)</f>
        <v>0</v>
      </c>
      <c r="Z5" s="16">
        <f>ROUNDUP(Z3*Z4*0.83,0)</f>
        <v>0</v>
      </c>
    </row>
    <row r="6" spans="1:27" ht="79.95" customHeight="1" thickBot="1" x14ac:dyDescent="0.35">
      <c r="A6" s="7" t="s">
        <v>9</v>
      </c>
      <c r="B6" s="3" t="s">
        <v>10</v>
      </c>
      <c r="C6" s="13" t="s">
        <v>35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7" ht="79.95" customHeight="1" thickBot="1" x14ac:dyDescent="0.35">
      <c r="A7" s="7" t="s">
        <v>11</v>
      </c>
      <c r="B7" s="8" t="s">
        <v>12</v>
      </c>
      <c r="C7" s="31">
        <v>3.88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3"/>
    </row>
    <row r="8" spans="1:27" ht="79.95" customHeight="1" thickBot="1" x14ac:dyDescent="0.35">
      <c r="A8" s="7" t="s">
        <v>13</v>
      </c>
      <c r="B8" s="8" t="s">
        <v>14</v>
      </c>
      <c r="C8" s="34">
        <v>4.25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6"/>
    </row>
    <row r="9" spans="1:27" ht="79.95" customHeight="1" thickBot="1" x14ac:dyDescent="0.35">
      <c r="A9" s="7" t="s">
        <v>15</v>
      </c>
      <c r="B9" s="3" t="s">
        <v>27</v>
      </c>
      <c r="C9" s="17" t="e">
        <f>ROUNDUP(C6*C5,0)</f>
        <v>#VALUE!</v>
      </c>
      <c r="D9" s="17">
        <f t="shared" ref="D9:Z9" si="1">ROUNDUP(D6*D5,0)</f>
        <v>0</v>
      </c>
      <c r="E9" s="17">
        <f t="shared" si="1"/>
        <v>0</v>
      </c>
      <c r="F9" s="17">
        <f t="shared" si="1"/>
        <v>0</v>
      </c>
      <c r="G9" s="17">
        <f t="shared" si="1"/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T9" s="17">
        <f t="shared" si="1"/>
        <v>0</v>
      </c>
      <c r="U9" s="17">
        <f t="shared" si="1"/>
        <v>0</v>
      </c>
      <c r="V9" s="17">
        <f t="shared" si="1"/>
        <v>0</v>
      </c>
      <c r="W9" s="17">
        <f t="shared" si="1"/>
        <v>0</v>
      </c>
      <c r="X9" s="17">
        <f t="shared" si="1"/>
        <v>0</v>
      </c>
      <c r="Y9" s="17">
        <f t="shared" si="1"/>
        <v>0</v>
      </c>
      <c r="Z9" s="13">
        <f t="shared" si="1"/>
        <v>0</v>
      </c>
    </row>
    <row r="10" spans="1:27" ht="79.95" customHeight="1" thickBot="1" x14ac:dyDescent="0.35">
      <c r="A10" s="7" t="s">
        <v>16</v>
      </c>
      <c r="B10" s="3" t="s">
        <v>28</v>
      </c>
      <c r="C10" s="21" t="e">
        <f>ROUNDUP((C9*$C7*0.11)/60,2)</f>
        <v>#VALUE!</v>
      </c>
      <c r="D10" s="17">
        <f>ROUNDUP((D9*$C7*0.11)/60,2)</f>
        <v>0</v>
      </c>
      <c r="E10" s="21">
        <f t="shared" ref="E10:Z10" si="2">ROUNDUP((E9*$C7*0.11)/60,2)</f>
        <v>0</v>
      </c>
      <c r="F10" s="21">
        <f t="shared" si="2"/>
        <v>0</v>
      </c>
      <c r="G10" s="21">
        <f t="shared" si="2"/>
        <v>0</v>
      </c>
      <c r="H10" s="21">
        <f t="shared" si="2"/>
        <v>0</v>
      </c>
      <c r="I10" s="21">
        <f t="shared" si="2"/>
        <v>0</v>
      </c>
      <c r="J10" s="21">
        <f t="shared" si="2"/>
        <v>0</v>
      </c>
      <c r="K10" s="21">
        <f t="shared" si="2"/>
        <v>0</v>
      </c>
      <c r="L10" s="21">
        <f t="shared" si="2"/>
        <v>0</v>
      </c>
      <c r="M10" s="21">
        <f t="shared" si="2"/>
        <v>0</v>
      </c>
      <c r="N10" s="21">
        <f t="shared" si="2"/>
        <v>0</v>
      </c>
      <c r="O10" s="21">
        <f t="shared" si="2"/>
        <v>0</v>
      </c>
      <c r="P10" s="21">
        <f t="shared" si="2"/>
        <v>0</v>
      </c>
      <c r="Q10" s="21">
        <f t="shared" si="2"/>
        <v>0</v>
      </c>
      <c r="R10" s="21">
        <f t="shared" si="2"/>
        <v>0</v>
      </c>
      <c r="S10" s="21">
        <f t="shared" si="2"/>
        <v>0</v>
      </c>
      <c r="T10" s="21">
        <f t="shared" si="2"/>
        <v>0</v>
      </c>
      <c r="U10" s="21">
        <f t="shared" si="2"/>
        <v>0</v>
      </c>
      <c r="V10" s="21">
        <f t="shared" si="2"/>
        <v>0</v>
      </c>
      <c r="W10" s="21">
        <f t="shared" si="2"/>
        <v>0</v>
      </c>
      <c r="X10" s="21">
        <f t="shared" si="2"/>
        <v>0</v>
      </c>
      <c r="Y10" s="21">
        <f t="shared" si="2"/>
        <v>0</v>
      </c>
      <c r="Z10" s="13">
        <f t="shared" si="2"/>
        <v>0</v>
      </c>
    </row>
    <row r="11" spans="1:27" ht="79.95" customHeight="1" thickBot="1" x14ac:dyDescent="0.35">
      <c r="A11" s="7" t="s">
        <v>17</v>
      </c>
      <c r="B11" s="3" t="s">
        <v>29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3">
        <v>0</v>
      </c>
    </row>
    <row r="12" spans="1:27" ht="79.95" customHeight="1" thickBot="1" x14ac:dyDescent="0.35">
      <c r="A12" s="9" t="s">
        <v>21</v>
      </c>
      <c r="B12" s="10" t="s">
        <v>30</v>
      </c>
      <c r="C12" s="18">
        <f>ROUNDUP(C11/31,0)</f>
        <v>0</v>
      </c>
      <c r="D12" s="18">
        <f t="shared" ref="D12:Z12" si="3">ROUNDUP(D11/31,0)</f>
        <v>0</v>
      </c>
      <c r="E12" s="18">
        <f t="shared" si="3"/>
        <v>0</v>
      </c>
      <c r="F12" s="18">
        <f t="shared" si="3"/>
        <v>0</v>
      </c>
      <c r="G12" s="18">
        <f t="shared" si="3"/>
        <v>0</v>
      </c>
      <c r="H12" s="18">
        <f t="shared" si="3"/>
        <v>0</v>
      </c>
      <c r="I12" s="18">
        <f t="shared" si="3"/>
        <v>0</v>
      </c>
      <c r="J12" s="18">
        <f t="shared" si="3"/>
        <v>0</v>
      </c>
      <c r="K12" s="18">
        <f t="shared" si="3"/>
        <v>0</v>
      </c>
      <c r="L12" s="18">
        <f t="shared" si="3"/>
        <v>0</v>
      </c>
      <c r="M12" s="18">
        <f t="shared" si="3"/>
        <v>0</v>
      </c>
      <c r="N12" s="18">
        <f t="shared" si="3"/>
        <v>0</v>
      </c>
      <c r="O12" s="18">
        <f t="shared" si="3"/>
        <v>0</v>
      </c>
      <c r="P12" s="18">
        <f t="shared" si="3"/>
        <v>0</v>
      </c>
      <c r="Q12" s="18">
        <f t="shared" si="3"/>
        <v>0</v>
      </c>
      <c r="R12" s="18">
        <f t="shared" si="3"/>
        <v>0</v>
      </c>
      <c r="S12" s="18">
        <f t="shared" si="3"/>
        <v>0</v>
      </c>
      <c r="T12" s="18">
        <f t="shared" si="3"/>
        <v>0</v>
      </c>
      <c r="U12" s="18">
        <f t="shared" si="3"/>
        <v>0</v>
      </c>
      <c r="V12" s="18">
        <f t="shared" si="3"/>
        <v>0</v>
      </c>
      <c r="W12" s="18">
        <f t="shared" si="3"/>
        <v>0</v>
      </c>
      <c r="X12" s="18">
        <f t="shared" si="3"/>
        <v>0</v>
      </c>
      <c r="Y12" s="18">
        <f t="shared" si="3"/>
        <v>0</v>
      </c>
      <c r="Z12" s="19">
        <f t="shared" si="3"/>
        <v>0</v>
      </c>
    </row>
    <row r="13" spans="1:27" ht="79.95" customHeight="1" thickBot="1" x14ac:dyDescent="0.35">
      <c r="A13" s="11" t="s">
        <v>18</v>
      </c>
      <c r="B13" s="12" t="s">
        <v>36</v>
      </c>
      <c r="C13" s="18" t="e">
        <f t="shared" ref="C13:Z13" si="4">ROUNDUP(C9/0.8,0)</f>
        <v>#VALUE!</v>
      </c>
      <c r="D13" s="18">
        <f t="shared" si="4"/>
        <v>0</v>
      </c>
      <c r="E13" s="18">
        <f t="shared" si="4"/>
        <v>0</v>
      </c>
      <c r="F13" s="18">
        <f t="shared" si="4"/>
        <v>0</v>
      </c>
      <c r="G13" s="18">
        <f t="shared" si="4"/>
        <v>0</v>
      </c>
      <c r="H13" s="18">
        <f t="shared" si="4"/>
        <v>0</v>
      </c>
      <c r="I13" s="18">
        <f t="shared" si="4"/>
        <v>0</v>
      </c>
      <c r="J13" s="18">
        <f t="shared" si="4"/>
        <v>0</v>
      </c>
      <c r="K13" s="18">
        <f t="shared" si="4"/>
        <v>0</v>
      </c>
      <c r="L13" s="18">
        <f t="shared" si="4"/>
        <v>0</v>
      </c>
      <c r="M13" s="18">
        <f t="shared" si="4"/>
        <v>0</v>
      </c>
      <c r="N13" s="18">
        <f t="shared" si="4"/>
        <v>0</v>
      </c>
      <c r="O13" s="18">
        <f t="shared" si="4"/>
        <v>0</v>
      </c>
      <c r="P13" s="18">
        <f t="shared" si="4"/>
        <v>0</v>
      </c>
      <c r="Q13" s="18">
        <f t="shared" si="4"/>
        <v>0</v>
      </c>
      <c r="R13" s="18">
        <f t="shared" si="4"/>
        <v>0</v>
      </c>
      <c r="S13" s="18">
        <f t="shared" si="4"/>
        <v>0</v>
      </c>
      <c r="T13" s="18">
        <f t="shared" si="4"/>
        <v>0</v>
      </c>
      <c r="U13" s="18">
        <f t="shared" si="4"/>
        <v>0</v>
      </c>
      <c r="V13" s="18">
        <f t="shared" si="4"/>
        <v>0</v>
      </c>
      <c r="W13" s="18">
        <f t="shared" si="4"/>
        <v>0</v>
      </c>
      <c r="X13" s="18">
        <f t="shared" si="4"/>
        <v>0</v>
      </c>
      <c r="Y13" s="18">
        <f t="shared" si="4"/>
        <v>0</v>
      </c>
      <c r="Z13" s="19">
        <f t="shared" si="4"/>
        <v>0</v>
      </c>
    </row>
    <row r="14" spans="1:27" ht="79.95" customHeight="1" thickBot="1" x14ac:dyDescent="0.35">
      <c r="A14" s="11" t="s">
        <v>19</v>
      </c>
      <c r="B14" s="12" t="s">
        <v>37</v>
      </c>
      <c r="C14" s="20" t="e">
        <f>ROUNDUP((C13*$C$8*0.11)/60,2)</f>
        <v>#VALUE!</v>
      </c>
      <c r="D14" s="18">
        <f>ROUNDUP((D13*$C$8*0.11)/60,2)</f>
        <v>0</v>
      </c>
      <c r="E14" s="20">
        <f t="shared" ref="E14:Z14" si="5">ROUNDUP((E13*$C$8*0.11)/60,2)</f>
        <v>0</v>
      </c>
      <c r="F14" s="20">
        <f t="shared" si="5"/>
        <v>0</v>
      </c>
      <c r="G14" s="20">
        <f t="shared" si="5"/>
        <v>0</v>
      </c>
      <c r="H14" s="20">
        <f t="shared" si="5"/>
        <v>0</v>
      </c>
      <c r="I14" s="20">
        <f t="shared" si="5"/>
        <v>0</v>
      </c>
      <c r="J14" s="20">
        <f t="shared" si="5"/>
        <v>0</v>
      </c>
      <c r="K14" s="20">
        <f t="shared" si="5"/>
        <v>0</v>
      </c>
      <c r="L14" s="20">
        <f t="shared" si="5"/>
        <v>0</v>
      </c>
      <c r="M14" s="20">
        <f t="shared" si="5"/>
        <v>0</v>
      </c>
      <c r="N14" s="20">
        <f t="shared" si="5"/>
        <v>0</v>
      </c>
      <c r="O14" s="20">
        <f t="shared" si="5"/>
        <v>0</v>
      </c>
      <c r="P14" s="20">
        <f t="shared" si="5"/>
        <v>0</v>
      </c>
      <c r="Q14" s="20">
        <f t="shared" si="5"/>
        <v>0</v>
      </c>
      <c r="R14" s="20">
        <f t="shared" si="5"/>
        <v>0</v>
      </c>
      <c r="S14" s="20">
        <f t="shared" si="5"/>
        <v>0</v>
      </c>
      <c r="T14" s="20">
        <f t="shared" si="5"/>
        <v>0</v>
      </c>
      <c r="U14" s="20">
        <f t="shared" si="5"/>
        <v>0</v>
      </c>
      <c r="V14" s="20">
        <f t="shared" si="5"/>
        <v>0</v>
      </c>
      <c r="W14" s="20">
        <f t="shared" si="5"/>
        <v>0</v>
      </c>
      <c r="X14" s="20">
        <f t="shared" si="5"/>
        <v>0</v>
      </c>
      <c r="Y14" s="20">
        <f t="shared" si="5"/>
        <v>0</v>
      </c>
      <c r="Z14" s="19">
        <f t="shared" si="5"/>
        <v>0</v>
      </c>
    </row>
    <row r="15" spans="1:27" ht="79.95" customHeight="1" thickBot="1" x14ac:dyDescent="0.35">
      <c r="A15" s="11" t="s">
        <v>20</v>
      </c>
      <c r="B15" s="12" t="s">
        <v>38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9">
        <v>0</v>
      </c>
    </row>
    <row r="16" spans="1:27" ht="79.95" customHeight="1" thickBot="1" x14ac:dyDescent="0.35">
      <c r="A16" s="11" t="s">
        <v>22</v>
      </c>
      <c r="B16" s="12" t="s">
        <v>30</v>
      </c>
      <c r="C16" s="18">
        <f>ROUNDUP(C15/31,0)</f>
        <v>0</v>
      </c>
      <c r="D16" s="18">
        <f t="shared" ref="D16:Z16" si="6">ROUNDUP(D15/31,0)</f>
        <v>0</v>
      </c>
      <c r="E16" s="18">
        <f t="shared" si="6"/>
        <v>0</v>
      </c>
      <c r="F16" s="18">
        <f t="shared" si="6"/>
        <v>0</v>
      </c>
      <c r="G16" s="18">
        <f t="shared" si="6"/>
        <v>0</v>
      </c>
      <c r="H16" s="18">
        <f t="shared" si="6"/>
        <v>0</v>
      </c>
      <c r="I16" s="18">
        <f t="shared" si="6"/>
        <v>0</v>
      </c>
      <c r="J16" s="18">
        <f t="shared" si="6"/>
        <v>0</v>
      </c>
      <c r="K16" s="18">
        <f t="shared" si="6"/>
        <v>0</v>
      </c>
      <c r="L16" s="18">
        <f t="shared" si="6"/>
        <v>0</v>
      </c>
      <c r="M16" s="18">
        <f t="shared" si="6"/>
        <v>0</v>
      </c>
      <c r="N16" s="18">
        <f t="shared" si="6"/>
        <v>0</v>
      </c>
      <c r="O16" s="18">
        <f t="shared" si="6"/>
        <v>0</v>
      </c>
      <c r="P16" s="18">
        <f t="shared" si="6"/>
        <v>0</v>
      </c>
      <c r="Q16" s="18">
        <f t="shared" si="6"/>
        <v>0</v>
      </c>
      <c r="R16" s="18">
        <f t="shared" si="6"/>
        <v>0</v>
      </c>
      <c r="S16" s="18">
        <f t="shared" si="6"/>
        <v>0</v>
      </c>
      <c r="T16" s="18">
        <f t="shared" si="6"/>
        <v>0</v>
      </c>
      <c r="U16" s="18">
        <f t="shared" si="6"/>
        <v>0</v>
      </c>
      <c r="V16" s="18">
        <f t="shared" si="6"/>
        <v>0</v>
      </c>
      <c r="W16" s="18">
        <f t="shared" si="6"/>
        <v>0</v>
      </c>
      <c r="X16" s="18">
        <f t="shared" si="6"/>
        <v>0</v>
      </c>
      <c r="Y16" s="18">
        <f t="shared" si="6"/>
        <v>0</v>
      </c>
      <c r="Z16" s="19">
        <f t="shared" si="6"/>
        <v>0</v>
      </c>
    </row>
    <row r="17" spans="1:26" ht="79.95" customHeight="1" thickBot="1" x14ac:dyDescent="0.35">
      <c r="A17" s="11" t="s">
        <v>25</v>
      </c>
      <c r="B17" s="12"/>
      <c r="C17" s="18" t="e">
        <f>C5*0.005</f>
        <v>#VALUE!</v>
      </c>
      <c r="D17" s="18" t="s">
        <v>26</v>
      </c>
      <c r="E17" s="18">
        <f>ROUNDUP(E5*0.005,0)</f>
        <v>0</v>
      </c>
      <c r="F17" s="18" t="s">
        <v>26</v>
      </c>
      <c r="G17" s="18">
        <f t="shared" ref="G17:Y17" si="7">ROUNDUP(G5*0.005,0)</f>
        <v>0</v>
      </c>
      <c r="H17" s="18" t="s">
        <v>26</v>
      </c>
      <c r="I17" s="18">
        <f t="shared" si="7"/>
        <v>0</v>
      </c>
      <c r="J17" s="18" t="s">
        <v>26</v>
      </c>
      <c r="K17" s="18">
        <f t="shared" si="7"/>
        <v>0</v>
      </c>
      <c r="L17" s="18" t="s">
        <v>26</v>
      </c>
      <c r="M17" s="18">
        <f t="shared" si="7"/>
        <v>0</v>
      </c>
      <c r="N17" s="18" t="s">
        <v>26</v>
      </c>
      <c r="O17" s="18">
        <f t="shared" si="7"/>
        <v>0</v>
      </c>
      <c r="P17" s="18" t="s">
        <v>26</v>
      </c>
      <c r="Q17" s="18">
        <f t="shared" si="7"/>
        <v>0</v>
      </c>
      <c r="R17" s="18" t="s">
        <v>26</v>
      </c>
      <c r="S17" s="18">
        <f t="shared" si="7"/>
        <v>0</v>
      </c>
      <c r="T17" s="18" t="s">
        <v>26</v>
      </c>
      <c r="U17" s="18">
        <f t="shared" si="7"/>
        <v>0</v>
      </c>
      <c r="V17" s="18" t="s">
        <v>26</v>
      </c>
      <c r="W17" s="18">
        <f t="shared" si="7"/>
        <v>0</v>
      </c>
      <c r="X17" s="18" t="s">
        <v>26</v>
      </c>
      <c r="Y17" s="18">
        <f t="shared" si="7"/>
        <v>0</v>
      </c>
      <c r="Z17" s="19" t="s">
        <v>26</v>
      </c>
    </row>
    <row r="18" spans="1:26" ht="79.95" customHeight="1" thickBot="1" x14ac:dyDescent="0.35">
      <c r="A18" s="11" t="s">
        <v>24</v>
      </c>
      <c r="B18" s="12"/>
      <c r="C18" s="29">
        <f>D16+D12</f>
        <v>0</v>
      </c>
      <c r="D18" s="30"/>
      <c r="E18" s="29">
        <f t="shared" ref="E18" si="8">E16+E17+E12+F16+F12</f>
        <v>0</v>
      </c>
      <c r="F18" s="30"/>
      <c r="G18" s="29">
        <f t="shared" ref="G18" si="9">G16+G17+G12+H16+H12</f>
        <v>0</v>
      </c>
      <c r="H18" s="30"/>
      <c r="I18" s="29">
        <f t="shared" ref="I18" si="10">I16+I17+I12+J16+J12</f>
        <v>0</v>
      </c>
      <c r="J18" s="30"/>
      <c r="K18" s="29">
        <f t="shared" ref="K18" si="11">K16+K17+K12+L16+L12</f>
        <v>0</v>
      </c>
      <c r="L18" s="30"/>
      <c r="M18" s="29">
        <f t="shared" ref="M18" si="12">M16+M17+M12+N16+N12</f>
        <v>0</v>
      </c>
      <c r="N18" s="30"/>
      <c r="O18" s="29">
        <f t="shared" ref="O18" si="13">O16+O17+O12+P16+P12</f>
        <v>0</v>
      </c>
      <c r="P18" s="30"/>
      <c r="Q18" s="29">
        <f t="shared" ref="Q18" si="14">Q16+Q17+Q12+R16+R12</f>
        <v>0</v>
      </c>
      <c r="R18" s="30"/>
      <c r="S18" s="29">
        <f t="shared" ref="S18" si="15">S16+S17+S12+T16+T12</f>
        <v>0</v>
      </c>
      <c r="T18" s="30"/>
      <c r="U18" s="29">
        <f t="shared" ref="U18" si="16">U16+U17+U12+V16+V12</f>
        <v>0</v>
      </c>
      <c r="V18" s="30"/>
      <c r="W18" s="29">
        <f t="shared" ref="W18" si="17">W16+W17+W12+X16+X12</f>
        <v>0</v>
      </c>
      <c r="X18" s="30"/>
      <c r="Y18" s="29">
        <f t="shared" ref="Y18" si="18">Y16+Y17+Y12+Z16+Z12</f>
        <v>0</v>
      </c>
      <c r="Z18" s="30"/>
    </row>
    <row r="19" spans="1:26" ht="79.95" customHeight="1" thickBot="1" x14ac:dyDescent="0.35">
      <c r="A19" s="11" t="s">
        <v>23</v>
      </c>
      <c r="B19" s="12"/>
      <c r="C19" s="29">
        <f>ROUNDUP((C18+D18)*1.3,0)</f>
        <v>0</v>
      </c>
      <c r="D19" s="30"/>
      <c r="E19" s="29">
        <f t="shared" ref="E19" si="19">ROUNDUP((E18+F18)*1.3,0)</f>
        <v>0</v>
      </c>
      <c r="F19" s="30"/>
      <c r="G19" s="29">
        <f t="shared" ref="G19" si="20">ROUNDUP((G18+H18)*1.3,0)</f>
        <v>0</v>
      </c>
      <c r="H19" s="30"/>
      <c r="I19" s="29">
        <f t="shared" ref="I19" si="21">ROUNDUP((I18+J18)*1.3,0)</f>
        <v>0</v>
      </c>
      <c r="J19" s="30"/>
      <c r="K19" s="29">
        <f t="shared" ref="K19" si="22">ROUNDUP((K18+L18)*1.3,0)</f>
        <v>0</v>
      </c>
      <c r="L19" s="30"/>
      <c r="M19" s="29">
        <f t="shared" ref="M19" si="23">ROUNDUP((M18+N18)*1.3,0)</f>
        <v>0</v>
      </c>
      <c r="N19" s="30"/>
      <c r="O19" s="29">
        <f t="shared" ref="O19" si="24">ROUNDUP((O18+P18)*1.3,0)</f>
        <v>0</v>
      </c>
      <c r="P19" s="30"/>
      <c r="Q19" s="29">
        <f t="shared" ref="Q19" si="25">ROUNDUP((Q18+R18)*1.3,0)</f>
        <v>0</v>
      </c>
      <c r="R19" s="30"/>
      <c r="S19" s="29">
        <f t="shared" ref="S19" si="26">ROUNDUP((S18+T18)*1.3,0)</f>
        <v>0</v>
      </c>
      <c r="T19" s="30"/>
      <c r="U19" s="29">
        <f t="shared" ref="U19" si="27">ROUNDUP((U18+V18)*1.3,0)</f>
        <v>0</v>
      </c>
      <c r="V19" s="30"/>
      <c r="W19" s="29">
        <f t="shared" ref="W19" si="28">ROUNDUP((W18+X18)*1.3,0)</f>
        <v>0</v>
      </c>
      <c r="X19" s="30"/>
      <c r="Y19" s="29">
        <f>ROUNDUP((Y18+Z18)*1.3,0)</f>
        <v>0</v>
      </c>
      <c r="Z19" s="30"/>
    </row>
  </sheetData>
  <mergeCells count="30">
    <mergeCell ref="K19:L19"/>
    <mergeCell ref="M19:N19"/>
    <mergeCell ref="Y19:Z19"/>
    <mergeCell ref="C7:Z7"/>
    <mergeCell ref="C8:Z8"/>
    <mergeCell ref="Q19:R19"/>
    <mergeCell ref="S19:T19"/>
    <mergeCell ref="U19:V19"/>
    <mergeCell ref="W19:X19"/>
    <mergeCell ref="U18:V18"/>
    <mergeCell ref="W18:X18"/>
    <mergeCell ref="Y18:Z18"/>
    <mergeCell ref="Q18:R18"/>
    <mergeCell ref="S18:T18"/>
    <mergeCell ref="A1:A2"/>
    <mergeCell ref="B1:B2"/>
    <mergeCell ref="C1:D1"/>
    <mergeCell ref="E1:F1"/>
    <mergeCell ref="O19:P19"/>
    <mergeCell ref="C19:D19"/>
    <mergeCell ref="E19:F19"/>
    <mergeCell ref="G19:H19"/>
    <mergeCell ref="I19:J19"/>
    <mergeCell ref="C18:D18"/>
    <mergeCell ref="E18:F18"/>
    <mergeCell ref="G18:H18"/>
    <mergeCell ref="I18:J18"/>
    <mergeCell ref="K18:L18"/>
    <mergeCell ref="M18:N18"/>
    <mergeCell ref="O18:P18"/>
  </mergeCells>
  <pageMargins left="0.7" right="0.7" top="0.75" bottom="0.75" header="0.3" footer="0.3"/>
  <pageSetup paperSize="9" scale="3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2021-10-11T10:32:05Z</cp:lastPrinted>
  <dcterms:created xsi:type="dcterms:W3CDTF">2015-06-05T18:19:34Z</dcterms:created>
  <dcterms:modified xsi:type="dcterms:W3CDTF">2021-12-04T19:41:03Z</dcterms:modified>
</cp:coreProperties>
</file>