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shee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name val="Times New Roman"/>
      <charset val="204"/>
      <family val="1"/>
      <color rgb="FF000000"/>
      <sz val="18"/>
    </font>
    <font>
      <name val="Calibri"/>
      <charset val="204"/>
      <family val="2"/>
      <color theme="1"/>
      <sz val="18"/>
      <scheme val="minor"/>
    </font>
    <font>
      <name val="Times New Roman"/>
      <charset val="204"/>
      <family val="1"/>
      <color rgb="FF000000"/>
      <sz val="18"/>
      <vertAlign val="subscript"/>
    </font>
    <font>
      <name val="Calibri"/>
      <charset val="204"/>
      <family val="2"/>
      <color rgb="FF000000"/>
      <sz val="18"/>
    </font>
    <font>
      <name val="Calibri"/>
      <charset val="204"/>
      <family val="2"/>
      <color rgb="FF000000"/>
      <sz val="18"/>
      <vertAlign val="subscript"/>
    </font>
  </fonts>
  <fills count="2">
    <fill>
      <patternFill/>
    </fill>
    <fill>
      <patternFill patternType="gray125"/>
    </fill>
  </fills>
  <borders count="2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pivotButton="0" quotePrefix="0" xfId="0"/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3" applyAlignment="1" pivotButton="0" quotePrefix="0" xfId="0">
      <alignment horizontal="center" vertical="center" wrapText="1"/>
    </xf>
    <xf numFmtId="0" fontId="4" fillId="0" borderId="3" applyAlignment="1" pivotButton="0" quotePrefix="0" xfId="0">
      <alignment horizontal="center" vertical="center"/>
    </xf>
    <xf numFmtId="0" fontId="4" fillId="0" borderId="5" applyAlignment="1" pivotButton="0" quotePrefix="0" xfId="0">
      <alignment horizontal="center" vertical="center"/>
    </xf>
    <xf numFmtId="0" fontId="1" fillId="0" borderId="7" applyAlignment="1" pivotButton="0" quotePrefix="0" xfId="0">
      <alignment horizontal="center" vertical="center" wrapText="1"/>
    </xf>
    <xf numFmtId="0" fontId="4" fillId="0" borderId="12" applyAlignment="1" pivotButton="0" quotePrefix="0" xfId="0">
      <alignment horizontal="center" vertical="center"/>
    </xf>
    <xf numFmtId="0" fontId="4" fillId="0" borderId="4" applyAlignment="1" pivotButton="0" quotePrefix="0" xfId="0">
      <alignment horizontal="center" vertical="center" wrapText="1"/>
    </xf>
    <xf numFmtId="0" fontId="4" fillId="0" borderId="3" applyAlignment="1" pivotButton="0" quotePrefix="0" xfId="0">
      <alignment horizontal="center" vertical="center" wrapText="1"/>
    </xf>
    <xf numFmtId="0" fontId="4" fillId="0" borderId="7" applyAlignment="1" pivotButton="0" quotePrefix="0" xfId="0">
      <alignment horizontal="center" vertical="center" wrapText="1"/>
    </xf>
    <xf numFmtId="0" fontId="4" fillId="0" borderId="13" applyAlignment="1" pivotButton="0" quotePrefix="0" xfId="0">
      <alignment horizontal="center" vertical="center" wrapText="1"/>
    </xf>
    <xf numFmtId="0" fontId="4" fillId="0" borderId="12" applyAlignment="1" pivotButton="0" quotePrefix="0" xfId="0">
      <alignment horizontal="center" vertical="center" wrapText="1"/>
    </xf>
    <xf numFmtId="0" fontId="4" fillId="0" borderId="5" applyAlignment="1" pivotButton="0" quotePrefix="0" xfId="0">
      <alignment horizontal="center" vertical="center" wrapText="1"/>
    </xf>
    <xf numFmtId="0" fontId="4" fillId="0" borderId="6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vertical="center"/>
    </xf>
    <xf numFmtId="0" fontId="2" fillId="0" borderId="14" applyAlignment="1" pivotButton="0" quotePrefix="0" xfId="0">
      <alignment horizontal="center" vertical="center"/>
    </xf>
    <xf numFmtId="0" fontId="2" fillId="0" borderId="11" applyAlignment="1" pivotButton="0" quotePrefix="0" xfId="0">
      <alignment horizontal="center" vertical="center"/>
    </xf>
    <xf numFmtId="0" fontId="2" fillId="0" borderId="1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3" applyAlignment="1" pivotButton="0" quotePrefix="0" xfId="0">
      <alignment horizontal="center" vertical="center" wrapText="1"/>
    </xf>
    <xf numFmtId="0" fontId="1" fillId="0" borderId="8" applyAlignment="1" pivotButton="0" quotePrefix="0" xfId="0">
      <alignment horizontal="center" vertical="center" wrapText="1"/>
    </xf>
    <xf numFmtId="0" fontId="2" fillId="0" borderId="9" applyAlignment="1" pivotButton="0" quotePrefix="0" xfId="0">
      <alignment horizontal="center" vertical="center"/>
    </xf>
    <xf numFmtId="0" fontId="2" fillId="0" borderId="10" applyAlignment="1" pivotButton="0" quotePrefix="0" xfId="0">
      <alignment vertical="center"/>
    </xf>
    <xf numFmtId="0" fontId="4" fillId="0" borderId="6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13" pivotButton="0" quotePrefix="0" xfId="0"/>
    <xf numFmtId="0" fontId="0" fillId="0" borderId="20" pivotButton="0" quotePrefix="0" xfId="0"/>
    <xf numFmtId="0" fontId="1" fillId="0" borderId="18" applyAlignment="1" pivotButton="0" quotePrefix="0" xfId="0">
      <alignment horizontal="center" vertical="center" wrapText="1"/>
    </xf>
    <xf numFmtId="0" fontId="0" fillId="0" borderId="2" pivotButton="0" quotePrefix="0" xfId="0"/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W18"/>
  <sheetViews>
    <sheetView tabSelected="1" zoomScale="50" zoomScaleNormal="50" zoomScaleSheetLayoutView="40" workbookViewId="0">
      <selection activeCell="A18" sqref="A18"/>
    </sheetView>
  </sheetViews>
  <sheetFormatPr baseColWidth="8" defaultRowHeight="14.4"/>
  <cols>
    <col width="79.21875" customWidth="1" min="1" max="1"/>
    <col width="10.77734375" customWidth="1" min="2" max="2"/>
    <col width="20.5546875" bestFit="1" customWidth="1" min="3" max="4"/>
    <col width="20.5546875" bestFit="1" customWidth="1" min="4" max="5"/>
    <col width="20.5546875" bestFit="1" customWidth="1" min="5" max="6"/>
    <col width="20.5546875" bestFit="1" customWidth="1" min="6" max="7"/>
    <col width="20.5546875" bestFit="1" customWidth="1" min="7" max="8"/>
    <col width="20.5546875" bestFit="1" customWidth="1" min="8" max="9"/>
    <col width="20.5546875" bestFit="1" customWidth="1" min="9" max="10"/>
    <col width="18.5546875" bestFit="1" customWidth="1" min="10" max="10"/>
    <col width="20.5546875" bestFit="1" customWidth="1" min="11" max="12"/>
    <col width="18.5546875" bestFit="1" customWidth="1" min="12" max="12"/>
    <col width="20.5546875" bestFit="1" customWidth="1" min="13" max="14"/>
    <col width="15" bestFit="1" customWidth="1" min="14" max="14"/>
    <col width="20.5546875" bestFit="1" customWidth="1" min="15" max="16"/>
    <col width="15" bestFit="1" customWidth="1" min="16" max="16"/>
    <col width="20.5546875" bestFit="1" customWidth="1" min="17" max="18"/>
    <col width="18.5546875" bestFit="1" customWidth="1" min="18" max="18"/>
    <col width="20.5546875" bestFit="1" customWidth="1" min="19" max="20"/>
    <col width="18.5546875" bestFit="1" customWidth="1" min="20" max="22"/>
    <col width="20.5546875" bestFit="1" customWidth="1" min="21" max="22"/>
    <col width="20.5546875" bestFit="1" customWidth="1" min="22" max="23"/>
    <col width="20.5546875" bestFit="1" customWidth="1" min="23" max="24"/>
    <col width="18.5546875" bestFit="1" customWidth="1" min="24" max="26"/>
    <col width="20.5546875" bestFit="1" customWidth="1" min="25" max="26"/>
    <col width="20.5546875" bestFit="1" customWidth="1" min="26" max="27"/>
    <col width="18.5546875" bestFit="1" customWidth="1" min="27" max="30"/>
    <col width="18.5546875" bestFit="1" customWidth="1" min="28" max="31"/>
    <col width="20.5546875" bestFit="1" customWidth="1" min="31" max="31"/>
    <col width="18.5546875" bestFit="1" customWidth="1" min="32" max="32"/>
    <col width="20.5546875" bestFit="1" customWidth="1" min="33" max="33"/>
    <col width="18.5546875" bestFit="1" customWidth="1" min="34" max="34"/>
    <col width="16.77734375" bestFit="1" customWidth="1" min="35" max="35"/>
    <col width="15" bestFit="1" customWidth="1" min="36" max="36"/>
    <col width="18.5546875" bestFit="1" customWidth="1" min="37" max="37"/>
    <col width="15" bestFit="1" customWidth="1" min="38" max="38"/>
    <col width="20.5546875" bestFit="1" customWidth="1" min="39" max="39"/>
    <col width="18.5546875" bestFit="1" customWidth="1" min="40" max="40"/>
    <col width="20.5546875" bestFit="1" customWidth="1" min="41" max="41"/>
    <col width="18.5546875" bestFit="1" customWidth="1" min="42" max="44"/>
    <col width="18.5546875" bestFit="1" customWidth="1" min="43" max="45"/>
    <col width="20.5546875" bestFit="1" customWidth="1" min="45" max="45"/>
    <col width="18.5546875" bestFit="1" customWidth="1" min="46" max="48"/>
    <col width="18.5546875" bestFit="1" customWidth="1" min="47" max="49"/>
  </cols>
  <sheetData>
    <row r="1" ht="61.8" customHeight="1" thickBot="1">
      <c r="A1" s="24" t="inlineStr">
        <is>
          <t>Наименование района</t>
        </is>
      </c>
      <c r="B1" s="24" t="n"/>
      <c r="C1" s="27" t="inlineStr">
        <is>
          <t>Минск</t>
        </is>
      </c>
      <c r="D1" s="30" t="n"/>
      <c r="E1" s="27" t="inlineStr">
        <is>
          <t>Клецк</t>
        </is>
      </c>
      <c r="F1" s="30" t="n"/>
      <c r="G1" s="27" t="inlineStr">
        <is>
          <t>Мядель</t>
        </is>
      </c>
      <c r="H1" s="30" t="n"/>
      <c r="I1" s="27" t="inlineStr">
        <is>
          <t>Несвиж</t>
        </is>
      </c>
      <c r="J1" s="30" t="n"/>
      <c r="K1" s="27" t="inlineStr">
        <is>
          <t>Пуховичи</t>
        </is>
      </c>
      <c r="L1" s="30" t="n"/>
      <c r="M1" s="27" t="inlineStr">
        <is>
          <t>Солигорск</t>
        </is>
      </c>
      <c r="N1" s="30" t="n"/>
      <c r="O1" s="27" t="inlineStr">
        <is>
          <t>Слуцк</t>
        </is>
      </c>
      <c r="P1" s="30" t="n"/>
      <c r="Q1" s="27" t="inlineStr">
        <is>
          <t>Смолевичи</t>
        </is>
      </c>
      <c r="R1" s="30" t="n"/>
      <c r="S1" s="27" t="inlineStr">
        <is>
          <t>Старые дороги</t>
        </is>
      </c>
      <c r="T1" s="30" t="n"/>
      <c r="U1" s="27" t="inlineStr">
        <is>
          <t>Столбцы</t>
        </is>
      </c>
      <c r="V1" s="30" t="n"/>
      <c r="W1" s="27" t="inlineStr">
        <is>
          <t>Узда</t>
        </is>
      </c>
      <c r="X1" s="30" t="n"/>
      <c r="Y1" s="27" t="inlineStr">
        <is>
          <t>Червень</t>
        </is>
      </c>
      <c r="Z1" s="30" t="n"/>
      <c r="AA1" s="19" t="inlineStr"/>
      <c r="AC1" s="19" t="n"/>
      <c r="AE1" s="19" t="n"/>
      <c r="AG1" s="19" t="n"/>
      <c r="AI1" s="19" t="n"/>
      <c r="AK1" s="19" t="n"/>
      <c r="AM1" s="19" t="n"/>
      <c r="AO1" s="19" t="n"/>
      <c r="AQ1" s="19" t="n"/>
      <c r="AS1" s="19" t="n"/>
      <c r="AU1" s="19" t="n"/>
    </row>
    <row r="2" ht="54.6" customHeight="1" thickBot="1">
      <c r="A2" s="31" t="n"/>
      <c r="B2" s="31" t="n"/>
      <c r="C2" s="1" t="inlineStr">
        <is>
          <t>гор</t>
        </is>
      </c>
      <c r="D2" s="6" t="inlineStr">
        <is>
          <t>сел</t>
        </is>
      </c>
      <c r="E2" s="1" t="inlineStr">
        <is>
          <t>гор</t>
        </is>
      </c>
      <c r="F2" s="6" t="inlineStr">
        <is>
          <t>сел</t>
        </is>
      </c>
      <c r="G2" s="6" t="inlineStr">
        <is>
          <t>гор</t>
        </is>
      </c>
      <c r="H2" s="6" t="inlineStr">
        <is>
          <t>сел</t>
        </is>
      </c>
      <c r="I2" s="6" t="inlineStr">
        <is>
          <t>гор</t>
        </is>
      </c>
      <c r="J2" s="6" t="inlineStr">
        <is>
          <t>сел</t>
        </is>
      </c>
      <c r="K2" s="6" t="inlineStr">
        <is>
          <t>гор</t>
        </is>
      </c>
      <c r="L2" s="6" t="inlineStr">
        <is>
          <t>сел</t>
        </is>
      </c>
      <c r="M2" s="6" t="inlineStr">
        <is>
          <t>гор</t>
        </is>
      </c>
      <c r="N2" s="6" t="inlineStr">
        <is>
          <t>сел</t>
        </is>
      </c>
      <c r="O2" s="6" t="inlineStr">
        <is>
          <t>гор</t>
        </is>
      </c>
      <c r="P2" s="6" t="inlineStr">
        <is>
          <t>сел</t>
        </is>
      </c>
      <c r="Q2" s="6" t="inlineStr">
        <is>
          <t>гор</t>
        </is>
      </c>
      <c r="R2" s="6" t="inlineStr">
        <is>
          <t>сел</t>
        </is>
      </c>
      <c r="S2" s="6" t="inlineStr">
        <is>
          <t>гор</t>
        </is>
      </c>
      <c r="T2" s="6" t="inlineStr">
        <is>
          <t>сел</t>
        </is>
      </c>
      <c r="U2" s="6" t="inlineStr">
        <is>
          <t>гор</t>
        </is>
      </c>
      <c r="V2" s="6" t="inlineStr">
        <is>
          <t>сел</t>
        </is>
      </c>
      <c r="W2" s="6" t="inlineStr">
        <is>
          <t>гор</t>
        </is>
      </c>
      <c r="X2" s="6" t="inlineStr">
        <is>
          <t>сел</t>
        </is>
      </c>
      <c r="Y2" s="6" t="inlineStr">
        <is>
          <t>гор</t>
        </is>
      </c>
      <c r="Z2" s="6" t="inlineStr">
        <is>
          <t>сел</t>
        </is>
      </c>
    </row>
    <row r="3" ht="72" customHeight="1" thickBot="1">
      <c r="A3" s="1" t="inlineStr">
        <is>
          <t>Численность абонентов ТфОП</t>
        </is>
      </c>
      <c r="B3" s="1" t="inlineStr">
        <is>
          <t>Nаб</t>
        </is>
      </c>
      <c r="C3" s="24" t="inlineStr">
        <is>
          <t>27,535</t>
        </is>
      </c>
      <c r="D3" s="24" t="inlineStr">
        <is>
          <t>232,175</t>
        </is>
      </c>
      <c r="E3" s="24" t="inlineStr">
        <is>
          <t>11,462</t>
        </is>
      </c>
      <c r="F3" s="24" t="inlineStr">
        <is>
          <t>15,659</t>
        </is>
      </c>
      <c r="G3" s="24" t="inlineStr">
        <is>
          <t>13,332</t>
        </is>
      </c>
      <c r="H3" s="24" t="inlineStr">
        <is>
          <t>12,423</t>
        </is>
      </c>
      <c r="I3" s="24" t="inlineStr">
        <is>
          <t>19,482</t>
        </is>
      </c>
      <c r="J3" s="24" t="inlineStr">
        <is>
          <t>20,003</t>
        </is>
      </c>
      <c r="K3" s="24" t="inlineStr">
        <is>
          <t>29,096</t>
        </is>
      </c>
      <c r="L3" s="24" t="inlineStr">
        <is>
          <t>39,905</t>
        </is>
      </c>
      <c r="M3" s="24" t="inlineStr">
        <is>
          <t>111,435</t>
        </is>
      </c>
      <c r="N3" s="24" t="inlineStr">
        <is>
          <t>19,076</t>
        </is>
      </c>
      <c r="O3" s="24" t="inlineStr">
        <is>
          <t>61,396</t>
        </is>
      </c>
      <c r="P3" s="24" t="inlineStr">
        <is>
          <t>26,802</t>
        </is>
      </c>
      <c r="Q3" s="24" t="inlineStr">
        <is>
          <t>21,014</t>
        </is>
      </c>
      <c r="R3" s="24" t="inlineStr">
        <is>
          <t>31,276</t>
        </is>
      </c>
      <c r="S3" s="24" t="inlineStr">
        <is>
          <t>11,198</t>
        </is>
      </c>
      <c r="T3" s="24" t="inlineStr">
        <is>
          <t>8,993</t>
        </is>
      </c>
      <c r="U3" s="24" t="inlineStr">
        <is>
          <t>17,42</t>
        </is>
      </c>
      <c r="V3" s="24" t="inlineStr">
        <is>
          <t>21,054</t>
        </is>
      </c>
      <c r="W3" s="24" t="inlineStr">
        <is>
          <t>10,781</t>
        </is>
      </c>
      <c r="X3" s="24" t="inlineStr">
        <is>
          <t>13,05</t>
        </is>
      </c>
      <c r="Y3" s="24" t="inlineStr">
        <is>
          <t>16,647</t>
        </is>
      </c>
      <c r="Z3" s="24" t="inlineStr">
        <is>
          <t>16,866</t>
        </is>
      </c>
      <c r="AA3" s="16" t="n"/>
      <c r="AB3" s="16" t="n"/>
      <c r="AC3" s="16" t="n"/>
      <c r="AD3" s="16" t="n"/>
      <c r="AE3" s="16" t="n"/>
      <c r="AF3" s="16" t="n"/>
      <c r="AG3" s="16" t="n"/>
      <c r="AH3" s="16" t="n"/>
      <c r="AI3" s="16" t="n"/>
      <c r="AJ3" s="16" t="n"/>
      <c r="AK3" s="16" t="n"/>
      <c r="AL3" s="16" t="n"/>
      <c r="AM3" s="16" t="n"/>
      <c r="AN3" s="16" t="n"/>
      <c r="AO3" s="16" t="n"/>
      <c r="AP3" s="16" t="n"/>
      <c r="AQ3" s="16" t="n"/>
      <c r="AR3" s="16" t="n"/>
      <c r="AS3" s="16" t="n"/>
      <c r="AT3" s="16" t="n"/>
      <c r="AU3" s="16" t="n"/>
      <c r="AV3" s="16" t="n"/>
      <c r="AW3" s="16" t="n"/>
    </row>
    <row r="4" ht="69.59999999999999" customHeight="1" thickBot="1">
      <c r="A4" s="2" t="inlineStr">
        <is>
          <t>Число абонентов, пользующихся услугой ШПД</t>
        </is>
      </c>
      <c r="B4" s="3" t="inlineStr">
        <is>
          <r>
            <t>N</t>
          </r>
          <r>
            <rPr>
              <rFont val="Times New Roman"/>
              <charset val="204"/>
              <family val="1"/>
              <color rgb="FF000000"/>
              <sz val="18"/>
              <vertAlign val="subscript"/>
            </rPr>
            <t>ШПД</t>
          </r>
        </is>
      </c>
      <c r="C4" s="1">
        <f>C3*0.7</f>
        <v/>
      </c>
      <c r="D4" s="6">
        <f>D3*0.7</f>
        <v/>
      </c>
      <c r="E4" s="6">
        <f>E3*0.7</f>
        <v/>
      </c>
      <c r="F4" s="6">
        <f>F3*0.7</f>
        <v/>
      </c>
      <c r="G4" s="6">
        <f>G3*0.7</f>
        <v/>
      </c>
      <c r="H4" s="6">
        <f>H3*0.7</f>
        <v/>
      </c>
      <c r="I4" s="6">
        <f>I3*0.7</f>
        <v/>
      </c>
      <c r="J4" s="6">
        <f>J3*0.7</f>
        <v/>
      </c>
      <c r="K4" s="6">
        <f>K3*0.7</f>
        <v/>
      </c>
      <c r="L4" s="6">
        <f>L3*0.7</f>
        <v/>
      </c>
      <c r="M4" s="6">
        <f>M3*0.7</f>
        <v/>
      </c>
      <c r="N4" s="6">
        <f>N3*0.7</f>
        <v/>
      </c>
      <c r="O4" s="6">
        <f>O3*0.7</f>
        <v/>
      </c>
      <c r="P4" s="6">
        <f>P3*0.7</f>
        <v/>
      </c>
      <c r="Q4" s="6">
        <f>Q3*0.7</f>
        <v/>
      </c>
      <c r="R4" s="6">
        <f>R3*0.7</f>
        <v/>
      </c>
      <c r="S4" s="6">
        <f>S3*0.7</f>
        <v/>
      </c>
      <c r="T4" s="6">
        <f>T3*0.7</f>
        <v/>
      </c>
      <c r="U4" s="6">
        <f>U3*0.7</f>
        <v/>
      </c>
      <c r="V4" s="6">
        <f>V3*0.7</f>
        <v/>
      </c>
      <c r="W4" s="6">
        <f>W3*0.7</f>
        <v/>
      </c>
      <c r="X4" s="6">
        <f>X3*0.7</f>
        <v/>
      </c>
      <c r="Y4" s="6">
        <f>Y3*0.7</f>
        <v/>
      </c>
      <c r="Z4" s="6">
        <f>Z3*0.7</f>
        <v/>
      </c>
    </row>
    <row r="5" ht="79.2" customHeight="1" thickBot="1">
      <c r="A5" s="2" t="inlineStr">
        <is>
          <t>Число активных абонентов ШПД (одновременно пользующихся данной услугой)</t>
        </is>
      </c>
      <c r="B5" s="3" t="inlineStr">
        <is>
          <r>
            <t>N</t>
          </r>
          <r>
            <rPr>
              <rFont val="Times New Roman"/>
              <charset val="204"/>
              <family val="1"/>
              <color rgb="FF000000"/>
              <sz val="18"/>
              <vertAlign val="subscript"/>
            </rPr>
            <t>ШПДа</t>
          </r>
        </is>
      </c>
      <c r="C5" s="3">
        <f>C4*0.3</f>
        <v/>
      </c>
      <c r="D5" s="3">
        <f>D4*0.3</f>
        <v/>
      </c>
      <c r="E5" s="3">
        <f>E4*0.3</f>
        <v/>
      </c>
      <c r="F5" s="3">
        <f>F4*0.3</f>
        <v/>
      </c>
      <c r="G5" s="3">
        <f>G4*0.3</f>
        <v/>
      </c>
      <c r="H5" s="3">
        <f>H4*0.3</f>
        <v/>
      </c>
      <c r="I5" s="3">
        <f>I4*0.3</f>
        <v/>
      </c>
      <c r="J5" s="3">
        <f>J4*0.3</f>
        <v/>
      </c>
      <c r="K5" s="3">
        <f>K4*0.3</f>
        <v/>
      </c>
      <c r="L5" s="3">
        <f>L4*0.3</f>
        <v/>
      </c>
      <c r="M5" s="3">
        <f>M4*0.3</f>
        <v/>
      </c>
      <c r="N5" s="3">
        <f>N4*0.3</f>
        <v/>
      </c>
      <c r="O5" s="3">
        <f>O4*0.3</f>
        <v/>
      </c>
      <c r="P5" s="3">
        <f>P4*0.3</f>
        <v/>
      </c>
      <c r="Q5" s="3">
        <f>Q4*0.3</f>
        <v/>
      </c>
      <c r="R5" s="3">
        <f>R4*0.3</f>
        <v/>
      </c>
      <c r="S5" s="3">
        <f>S4*0.3</f>
        <v/>
      </c>
      <c r="T5" s="3">
        <f>T4*0.3</f>
        <v/>
      </c>
      <c r="U5" s="3">
        <f>U4*0.3</f>
        <v/>
      </c>
      <c r="V5" s="3">
        <f>V4*0.3</f>
        <v/>
      </c>
      <c r="W5" s="3">
        <f>W4*0.3</f>
        <v/>
      </c>
      <c r="X5" s="3">
        <f>X4*0.3</f>
        <v/>
      </c>
      <c r="Y5" s="3">
        <f>Y4*0.3</f>
        <v/>
      </c>
      <c r="Z5" s="3">
        <f>Z4*0.3</f>
        <v/>
      </c>
    </row>
    <row r="6" ht="86.40000000000001" customHeight="1" thickBot="1">
      <c r="A6" s="2" t="inlineStr">
        <is>
          <t>Пропускная способность внутризонового канала ШПД,
Пропускная способность внутризонового канала ШПД, Мбит/с</t>
        </is>
      </c>
      <c r="B6" s="3" t="inlineStr">
        <is>
          <r>
            <t>B</t>
          </r>
          <r>
            <rPr>
              <rFont val="Times New Roman"/>
              <charset val="204"/>
              <family val="1"/>
              <color rgb="FF000000"/>
              <sz val="18"/>
              <vertAlign val="subscript"/>
            </rPr>
            <t>ШПД</t>
          </r>
        </is>
      </c>
      <c r="C6" s="3">
        <f>(C3*7.5*0.7*0.3)/100</f>
        <v/>
      </c>
      <c r="D6" s="3">
        <f>(D3*7.5*0.7*0.3)/100</f>
        <v/>
      </c>
      <c r="E6" s="3">
        <f>(E3*7.5*0.7*0.3)/100</f>
        <v/>
      </c>
      <c r="F6" s="3">
        <f>(F3*7.5*0.7*0.3)/100</f>
        <v/>
      </c>
      <c r="G6" s="3">
        <f>(G3*7.5*0.7*0.3)/100</f>
        <v/>
      </c>
      <c r="H6" s="3">
        <f>(H3*7.5*0.7*0.3)/100</f>
        <v/>
      </c>
      <c r="I6" s="3">
        <f>(I3*7.5*0.7*0.3)/100</f>
        <v/>
      </c>
      <c r="J6" s="3">
        <f>(J3*7.5*0.7*0.3)/100</f>
        <v/>
      </c>
      <c r="K6" s="3">
        <f>(K3*7.5*0.7*0.3)/100</f>
        <v/>
      </c>
      <c r="L6" s="3">
        <f>(L3*7.5*0.7*0.3)/100</f>
        <v/>
      </c>
      <c r="M6" s="3">
        <f>(M3*7.5*0.7*0.3)/100</f>
        <v/>
      </c>
      <c r="N6" s="3">
        <f>(N3*7.5*0.7*0.3)/100</f>
        <v/>
      </c>
      <c r="O6" s="3">
        <f>(O3*7.5*0.7*0.3)/100</f>
        <v/>
      </c>
      <c r="P6" s="3">
        <f>(P3*7.5*0.7*0.3)/100</f>
        <v/>
      </c>
      <c r="Q6" s="3">
        <f>(Q3*7.5*0.7*0.3)/100</f>
        <v/>
      </c>
      <c r="R6" s="3">
        <f>(R3*7.5*0.7*0.3)/100</f>
        <v/>
      </c>
      <c r="S6" s="3">
        <f>(S3*7.5*0.7*0.3)/100</f>
        <v/>
      </c>
      <c r="T6" s="3">
        <f>(T3*7.5*0.7*0.3)/100</f>
        <v/>
      </c>
      <c r="U6" s="3">
        <f>(U3*7.5*0.7*0.3)/100</f>
        <v/>
      </c>
      <c r="V6" s="3">
        <f>(V3*7.5*0.7*0.3)/100</f>
        <v/>
      </c>
      <c r="W6" s="3">
        <f>(W3*7.5*0.7*0.3)/100</f>
        <v/>
      </c>
      <c r="X6" s="3">
        <f>(X3*7.5*0.7*0.3)/100</f>
        <v/>
      </c>
      <c r="Y6" s="3">
        <f>(Y3*7.5*0.7*0.3)/100</f>
        <v/>
      </c>
      <c r="Z6" s="3">
        <f>(Z3*7.5*0.7*0.3)/100</f>
        <v/>
      </c>
    </row>
    <row r="7" ht="77.40000000000001" customHeight="1" thickBot="1">
      <c r="A7" s="2" t="inlineStr">
        <is>
          <t>Число абонентов, пользующихся услугой VoIP</t>
        </is>
      </c>
      <c r="B7" s="3" t="inlineStr">
        <is>
          <r>
            <t>N</t>
          </r>
          <r>
            <rPr>
              <rFont val="Times New Roman"/>
              <charset val="204"/>
              <family val="1"/>
              <color rgb="FF000000"/>
              <sz val="18"/>
              <vertAlign val="subscript"/>
            </rPr>
            <t>VOIP</t>
          </r>
        </is>
      </c>
      <c r="C7" s="3">
        <f>C3*0.3</f>
        <v/>
      </c>
      <c r="D7" s="3">
        <f>D3*0.3</f>
        <v/>
      </c>
      <c r="E7" s="3">
        <f>E3*0.3</f>
        <v/>
      </c>
      <c r="F7" s="3">
        <f>F3*0.3</f>
        <v/>
      </c>
      <c r="G7" s="3">
        <f>G3*0.3</f>
        <v/>
      </c>
      <c r="H7" s="3">
        <f>H3*0.3</f>
        <v/>
      </c>
      <c r="I7" s="3">
        <f>I3*0.3</f>
        <v/>
      </c>
      <c r="J7" s="3">
        <f>J3*0.3</f>
        <v/>
      </c>
      <c r="K7" s="3">
        <f>K3*0.3</f>
        <v/>
      </c>
      <c r="L7" s="3">
        <f>L3*0.3</f>
        <v/>
      </c>
      <c r="M7" s="3">
        <f>M3*0.3</f>
        <v/>
      </c>
      <c r="N7" s="3">
        <f>N3*0.3</f>
        <v/>
      </c>
      <c r="O7" s="3">
        <f>O3*0.3</f>
        <v/>
      </c>
      <c r="P7" s="3">
        <f>P3*0.3</f>
        <v/>
      </c>
      <c r="Q7" s="3">
        <f>Q3*0.3</f>
        <v/>
      </c>
      <c r="R7" s="3">
        <f>R3*0.3</f>
        <v/>
      </c>
      <c r="S7" s="3">
        <f>S3*0.3</f>
        <v/>
      </c>
      <c r="T7" s="3">
        <f>T3*0.3</f>
        <v/>
      </c>
      <c r="U7" s="3">
        <f>U3*0.3</f>
        <v/>
      </c>
      <c r="V7" s="3">
        <f>V3*0.3</f>
        <v/>
      </c>
      <c r="W7" s="3">
        <f>W3*0.3</f>
        <v/>
      </c>
      <c r="X7" s="3">
        <f>X3*0.3</f>
        <v/>
      </c>
      <c r="Y7" s="3">
        <f>Y3*0.3</f>
        <v/>
      </c>
      <c r="Z7" s="3">
        <f>Z3*0.3</f>
        <v/>
      </c>
    </row>
    <row r="8" ht="48" customHeight="1" thickBot="1">
      <c r="A8" s="2" t="inlineStr">
        <is>
          <t>Число активных абонентов VoIP</t>
        </is>
      </c>
      <c r="B8" s="3" t="inlineStr">
        <is>
          <r>
            <t>N</t>
          </r>
          <r>
            <rPr>
              <rFont val="Times New Roman"/>
              <charset val="204"/>
              <family val="1"/>
              <color rgb="FF000000"/>
              <sz val="18"/>
              <vertAlign val="subscript"/>
            </rPr>
            <t>VOIPа</t>
          </r>
        </is>
      </c>
      <c r="C8" s="4">
        <f>C7*0.15</f>
        <v/>
      </c>
      <c r="D8" s="4">
        <f>D7*0.15</f>
        <v/>
      </c>
      <c r="E8" s="4">
        <f>E7*0.15</f>
        <v/>
      </c>
      <c r="F8" s="4">
        <f>F7*0.15</f>
        <v/>
      </c>
      <c r="G8" s="4">
        <f>G7*0.15</f>
        <v/>
      </c>
      <c r="H8" s="4">
        <f>H7*0.15</f>
        <v/>
      </c>
      <c r="I8" s="4">
        <f>I7*0.15</f>
        <v/>
      </c>
      <c r="J8" s="4">
        <f>J7*0.15</f>
        <v/>
      </c>
      <c r="K8" s="4">
        <f>K7*0.15</f>
        <v/>
      </c>
      <c r="L8" s="4">
        <f>L7*0.15</f>
        <v/>
      </c>
      <c r="M8" s="4">
        <f>M7*0.15</f>
        <v/>
      </c>
      <c r="N8" s="4">
        <f>N7*0.15</f>
        <v/>
      </c>
      <c r="O8" s="4">
        <f>O7*0.15</f>
        <v/>
      </c>
      <c r="P8" s="4">
        <f>P7*0.15</f>
        <v/>
      </c>
      <c r="Q8" s="4">
        <f>Q7*0.15</f>
        <v/>
      </c>
      <c r="R8" s="4">
        <f>R7*0.15</f>
        <v/>
      </c>
      <c r="S8" s="4">
        <f>S7*0.15</f>
        <v/>
      </c>
      <c r="T8" s="4">
        <f>T7*0.15</f>
        <v/>
      </c>
      <c r="U8" s="4">
        <f>U7*0.15</f>
        <v/>
      </c>
      <c r="V8" s="4">
        <f>V7*0.15</f>
        <v/>
      </c>
      <c r="W8" s="4">
        <f>W7*0.15</f>
        <v/>
      </c>
      <c r="X8" s="4">
        <f>X7*0.15</f>
        <v/>
      </c>
      <c r="Y8" s="4">
        <f>Y7*0.15</f>
        <v/>
      </c>
      <c r="Z8" s="4">
        <f>Z7*0.15</f>
        <v/>
      </c>
    </row>
    <row r="9" ht="51" customHeight="1" thickBot="1">
      <c r="A9" s="2" t="inlineStr">
        <is>
          <t>Пропускная способность канала услуги VoIP, Мбит/с</t>
        </is>
      </c>
      <c r="B9" s="3" t="inlineStr">
        <is>
          <r>
            <t>B</t>
          </r>
          <r>
            <rPr>
              <rFont val="Times New Roman"/>
              <charset val="204"/>
              <family val="1"/>
              <color rgb="FF000000"/>
              <sz val="18"/>
              <vertAlign val="subscript"/>
            </rPr>
            <t>VOIP</t>
          </r>
        </is>
      </c>
      <c r="C9" s="5">
        <f>C8*0.064</f>
        <v/>
      </c>
      <c r="D9" s="5">
        <f>D8*0.064</f>
        <v/>
      </c>
      <c r="E9" s="5">
        <f>E8*0.064</f>
        <v/>
      </c>
      <c r="F9" s="5">
        <f>F8*0.064</f>
        <v/>
      </c>
      <c r="G9" s="5">
        <f>G8*0.064</f>
        <v/>
      </c>
      <c r="H9" s="5">
        <f>H8*0.064</f>
        <v/>
      </c>
      <c r="I9" s="5">
        <f>I8*0.064</f>
        <v/>
      </c>
      <c r="J9" s="5">
        <f>J8*0.064</f>
        <v/>
      </c>
      <c r="K9" s="5">
        <f>K8*0.064</f>
        <v/>
      </c>
      <c r="L9" s="5">
        <f>L8*0.064</f>
        <v/>
      </c>
      <c r="M9" s="5">
        <f>M8*0.064</f>
        <v/>
      </c>
      <c r="N9" s="5">
        <f>N8*0.064</f>
        <v/>
      </c>
      <c r="O9" s="5">
        <f>O8*0.064</f>
        <v/>
      </c>
      <c r="P9" s="5">
        <f>P8*0.064</f>
        <v/>
      </c>
      <c r="Q9" s="5">
        <f>Q8*0.064</f>
        <v/>
      </c>
      <c r="R9" s="5">
        <f>R8*0.064</f>
        <v/>
      </c>
      <c r="S9" s="5">
        <f>S8*0.064</f>
        <v/>
      </c>
      <c r="T9" s="5">
        <f>T8*0.064</f>
        <v/>
      </c>
      <c r="U9" s="5">
        <f>U8*0.064</f>
        <v/>
      </c>
      <c r="V9" s="5">
        <f>V8*0.064</f>
        <v/>
      </c>
      <c r="W9" s="5">
        <f>W8*0.064</f>
        <v/>
      </c>
      <c r="X9" s="5">
        <f>X8*0.064</f>
        <v/>
      </c>
      <c r="Y9" s="5">
        <f>Y8*0.064</f>
        <v/>
      </c>
      <c r="Z9" s="29">
        <f>Z8*0.064</f>
        <v/>
      </c>
    </row>
    <row r="10" ht="55.8" customHeight="1" thickBot="1">
      <c r="A10" s="2" t="inlineStr">
        <is>
          <t>Число абонентов, пользующихся услугой VPN</t>
        </is>
      </c>
      <c r="B10" s="3" t="inlineStr">
        <is>
          <r>
            <t>N</t>
          </r>
          <r>
            <rPr>
              <rFont val="Times New Roman"/>
              <charset val="204"/>
              <family val="1"/>
              <color rgb="FF000000"/>
              <sz val="18"/>
              <vertAlign val="subscript"/>
            </rPr>
            <t>VPN</t>
          </r>
        </is>
      </c>
      <c r="C10" s="4">
        <f>C3*0.01</f>
        <v/>
      </c>
      <c r="D10" s="4">
        <f>D3*0.01</f>
        <v/>
      </c>
      <c r="E10" s="4">
        <f>E3*0.01</f>
        <v/>
      </c>
      <c r="F10" s="4">
        <f>F3*0.01</f>
        <v/>
      </c>
      <c r="G10" s="4">
        <f>G3*0.01</f>
        <v/>
      </c>
      <c r="H10" s="4">
        <f>H3*0.01</f>
        <v/>
      </c>
      <c r="I10" s="4">
        <f>I3*0.01</f>
        <v/>
      </c>
      <c r="J10" s="4">
        <f>J3*0.01</f>
        <v/>
      </c>
      <c r="K10" s="4">
        <f>K3*0.01</f>
        <v/>
      </c>
      <c r="L10" s="4">
        <f>L3*0.01</f>
        <v/>
      </c>
      <c r="M10" s="4">
        <f>M3*0.01</f>
        <v/>
      </c>
      <c r="N10" s="4">
        <f>N3*0.01</f>
        <v/>
      </c>
      <c r="O10" s="4">
        <f>O3*0.01</f>
        <v/>
      </c>
      <c r="P10" s="4">
        <f>P3*0.01</f>
        <v/>
      </c>
      <c r="Q10" s="4">
        <f>Q3*0.01</f>
        <v/>
      </c>
      <c r="R10" s="4">
        <f>R3*0.01</f>
        <v/>
      </c>
      <c r="S10" s="4">
        <f>S3*0.01</f>
        <v/>
      </c>
      <c r="T10" s="4">
        <f>T3*0.01</f>
        <v/>
      </c>
      <c r="U10" s="4">
        <f>U3*0.01</f>
        <v/>
      </c>
      <c r="V10" s="4">
        <f>V3*0.01</f>
        <v/>
      </c>
      <c r="W10" s="4">
        <f>W3*0.01</f>
        <v/>
      </c>
      <c r="X10" s="4">
        <f>X3*0.01</f>
        <v/>
      </c>
      <c r="Y10" s="4">
        <f>Y3*0.01</f>
        <v/>
      </c>
      <c r="Z10" s="4">
        <f>Z3*0.01</f>
        <v/>
      </c>
    </row>
    <row r="11" ht="61.2" customHeight="1" thickBot="1">
      <c r="A11" s="1" t="inlineStr">
        <is>
          <t>Число активных абонентов VPN</t>
        </is>
      </c>
      <c r="B11" s="6" t="inlineStr">
        <is>
          <r>
            <t>N</t>
          </r>
          <r>
            <rPr>
              <rFont val="Times New Roman"/>
              <charset val="204"/>
              <family val="1"/>
              <color rgb="FF000000"/>
              <sz val="18"/>
              <vertAlign val="subscript"/>
            </rPr>
            <t>VPNа</t>
          </r>
        </is>
      </c>
      <c r="C11" s="6">
        <f>C10*0.3</f>
        <v/>
      </c>
      <c r="D11" s="6">
        <f>D10*0.3</f>
        <v/>
      </c>
      <c r="E11" s="6">
        <f>E10*0.3</f>
        <v/>
      </c>
      <c r="F11" s="6">
        <f>F10*0.3</f>
        <v/>
      </c>
      <c r="G11" s="6">
        <f>G10*0.3</f>
        <v/>
      </c>
      <c r="H11" s="6">
        <f>H10*0.3</f>
        <v/>
      </c>
      <c r="I11" s="6">
        <f>I10*0.3</f>
        <v/>
      </c>
      <c r="J11" s="6">
        <f>J10*0.3</f>
        <v/>
      </c>
      <c r="K11" s="6">
        <f>K10*0.3</f>
        <v/>
      </c>
      <c r="L11" s="6">
        <f>L10*0.3</f>
        <v/>
      </c>
      <c r="M11" s="6">
        <f>M10*0.3</f>
        <v/>
      </c>
      <c r="N11" s="6">
        <f>N10*0.3</f>
        <v/>
      </c>
      <c r="O11" s="6">
        <f>O10*0.3</f>
        <v/>
      </c>
      <c r="P11" s="6">
        <f>P10*0.3</f>
        <v/>
      </c>
      <c r="Q11" s="6">
        <f>Q10*0.3</f>
        <v/>
      </c>
      <c r="R11" s="6">
        <f>R10*0.3</f>
        <v/>
      </c>
      <c r="S11" s="6">
        <f>S10*0.3</f>
        <v/>
      </c>
      <c r="T11" s="6">
        <f>T10*0.3</f>
        <v/>
      </c>
      <c r="U11" s="6">
        <f>U10*0.3</f>
        <v/>
      </c>
      <c r="V11" s="6">
        <f>V10*0.3</f>
        <v/>
      </c>
      <c r="W11" s="6">
        <f>W10*0.3</f>
        <v/>
      </c>
      <c r="X11" s="6">
        <f>X10*0.3</f>
        <v/>
      </c>
      <c r="Y11" s="6">
        <f>Y10*0.3</f>
        <v/>
      </c>
      <c r="Z11" s="6">
        <f>Z10*0.3</f>
        <v/>
      </c>
    </row>
    <row r="12" ht="67.8" customHeight="1" thickBot="1">
      <c r="A12" s="2" t="inlineStr">
        <is>
          <t>Пропускная способность каналов VPN, Мбит/с</t>
        </is>
      </c>
      <c r="B12" s="3" t="inlineStr">
        <is>
          <r>
            <t>B</t>
          </r>
          <r>
            <rPr>
              <rFont val="Times New Roman"/>
              <charset val="204"/>
              <family val="1"/>
              <color rgb="FF000000"/>
              <sz val="18"/>
              <vertAlign val="subscript"/>
            </rPr>
            <t>VPN</t>
          </r>
        </is>
      </c>
      <c r="C12" s="7">
        <f>C3*0.01*0.3*10</f>
        <v/>
      </c>
      <c r="D12" s="7">
        <f>D3*0.01*0.3*10</f>
        <v/>
      </c>
      <c r="E12" s="7">
        <f>E3*0.01*0.3*10</f>
        <v/>
      </c>
      <c r="F12" s="7">
        <f>F3*0.01*0.3*10</f>
        <v/>
      </c>
      <c r="G12" s="7">
        <f>G3*0.01*0.3*10</f>
        <v/>
      </c>
      <c r="H12" s="7">
        <f>H3*0.01*0.3*10</f>
        <v/>
      </c>
      <c r="I12" s="7">
        <f>I3*0.01*0.3*10</f>
        <v/>
      </c>
      <c r="J12" s="7">
        <f>J3*0.01*0.3*10</f>
        <v/>
      </c>
      <c r="K12" s="7">
        <f>K3*0.01*0.3*10</f>
        <v/>
      </c>
      <c r="L12" s="7">
        <f>L3*0.01*0.3*10</f>
        <v/>
      </c>
      <c r="M12" s="7">
        <f>M3*0.01*0.3*10</f>
        <v/>
      </c>
      <c r="N12" s="7">
        <f>N3*0.01*0.3*10</f>
        <v/>
      </c>
      <c r="O12" s="7">
        <f>O3*0.01*0.3*10</f>
        <v/>
      </c>
      <c r="P12" s="7">
        <f>P3*0.01*0.3*10</f>
        <v/>
      </c>
      <c r="Q12" s="7">
        <f>Q3*0.01*0.3*10</f>
        <v/>
      </c>
      <c r="R12" s="7">
        <f>R3*0.01*0.3*10</f>
        <v/>
      </c>
      <c r="S12" s="7">
        <f>S3*0.01*0.3*10</f>
        <v/>
      </c>
      <c r="T12" s="7">
        <f>T3*0.01*0.3*10</f>
        <v/>
      </c>
      <c r="U12" s="7">
        <f>U3*0.01*0.3*10</f>
        <v/>
      </c>
      <c r="V12" s="7">
        <f>V3*0.01*0.3*10</f>
        <v/>
      </c>
      <c r="W12" s="7">
        <f>W3*0.01*0.3*10</f>
        <v/>
      </c>
      <c r="X12" s="7">
        <f>X3*0.01*0.3*10</f>
        <v/>
      </c>
      <c r="Y12" s="7">
        <f>Y3*0.01*0.3*10</f>
        <v/>
      </c>
      <c r="Z12" s="7">
        <f>Z3*0.01*0.3*10</f>
        <v/>
      </c>
    </row>
    <row r="13" ht="49.8" customHeight="1" thickBot="1">
      <c r="A13" s="8" t="inlineStr">
        <is>
          <t>Число абонентов, пользующихся услугой ВКС</t>
        </is>
      </c>
      <c r="B13" s="9" t="inlineStr">
        <is>
          <r>
            <t>N</t>
          </r>
          <r>
            <rPr>
              <rFont val="Calibri"/>
              <charset val="204"/>
              <family val="2"/>
              <color rgb="FF000000"/>
              <sz val="18"/>
              <vertAlign val="subscript"/>
            </rPr>
            <t>ВКС</t>
          </r>
        </is>
      </c>
      <c r="C13" s="10">
        <f>C3*0.01</f>
        <v/>
      </c>
      <c r="D13" s="10">
        <f>D3*0.01</f>
        <v/>
      </c>
      <c r="E13" s="10">
        <f>E3*0.01</f>
        <v/>
      </c>
      <c r="F13" s="10">
        <f>F3*0.01</f>
        <v/>
      </c>
      <c r="G13" s="10">
        <f>G3*0.01</f>
        <v/>
      </c>
      <c r="H13" s="10">
        <f>H3*0.01</f>
        <v/>
      </c>
      <c r="I13" s="10">
        <f>I3*0.01</f>
        <v/>
      </c>
      <c r="J13" s="10">
        <f>J3*0.01</f>
        <v/>
      </c>
      <c r="K13" s="10">
        <f>K3*0.01</f>
        <v/>
      </c>
      <c r="L13" s="10">
        <f>L3*0.01</f>
        <v/>
      </c>
      <c r="M13" s="10">
        <f>M3*0.01</f>
        <v/>
      </c>
      <c r="N13" s="10">
        <f>N3*0.01</f>
        <v/>
      </c>
      <c r="O13" s="10">
        <f>O3*0.01</f>
        <v/>
      </c>
      <c r="P13" s="10">
        <f>P3*0.01</f>
        <v/>
      </c>
      <c r="Q13" s="10">
        <f>Q3*0.01</f>
        <v/>
      </c>
      <c r="R13" s="10">
        <f>R3*0.01</f>
        <v/>
      </c>
      <c r="S13" s="10">
        <f>S3*0.01</f>
        <v/>
      </c>
      <c r="T13" s="10">
        <f>T3*0.01</f>
        <v/>
      </c>
      <c r="U13" s="10">
        <f>U3*0.01</f>
        <v/>
      </c>
      <c r="V13" s="10">
        <f>V3*0.01</f>
        <v/>
      </c>
      <c r="W13" s="10">
        <f>W3*0.01</f>
        <v/>
      </c>
      <c r="X13" s="10">
        <f>X3*0.01</f>
        <v/>
      </c>
      <c r="Y13" s="10">
        <f>Y3*0.01</f>
        <v/>
      </c>
      <c r="Z13" s="10">
        <f>Z3*0.01</f>
        <v/>
      </c>
    </row>
    <row r="14" ht="54" customHeight="1" thickBot="1">
      <c r="A14" s="8" t="inlineStr">
        <is>
          <t>Число активных абонентов ВКС</t>
        </is>
      </c>
      <c r="B14" s="9" t="inlineStr">
        <is>
          <r>
            <t>N</t>
          </r>
          <r>
            <rPr>
              <rFont val="Calibri"/>
              <charset val="204"/>
              <family val="2"/>
              <color rgb="FF000000"/>
              <sz val="18"/>
              <vertAlign val="subscript"/>
            </rPr>
            <t>ВКСа</t>
          </r>
        </is>
      </c>
      <c r="C14" s="9">
        <f>C13*0.1</f>
        <v/>
      </c>
      <c r="D14" s="9">
        <f>D13*0.1</f>
        <v/>
      </c>
      <c r="E14" s="9">
        <f>E13*0.1</f>
        <v/>
      </c>
      <c r="F14" s="9">
        <f>F13*0.1</f>
        <v/>
      </c>
      <c r="G14" s="9">
        <f>G13*0.1</f>
        <v/>
      </c>
      <c r="H14" s="9">
        <f>H13*0.1</f>
        <v/>
      </c>
      <c r="I14" s="9">
        <f>I13*0.1</f>
        <v/>
      </c>
      <c r="J14" s="9">
        <f>J13*0.1</f>
        <v/>
      </c>
      <c r="K14" s="9">
        <f>K13*0.1</f>
        <v/>
      </c>
      <c r="L14" s="9">
        <f>L13*0.1</f>
        <v/>
      </c>
      <c r="M14" s="9">
        <f>M13*0.1</f>
        <v/>
      </c>
      <c r="N14" s="9">
        <f>N13*0.1</f>
        <v/>
      </c>
      <c r="O14" s="9">
        <f>O13*0.1</f>
        <v/>
      </c>
      <c r="P14" s="9">
        <f>P13*0.1</f>
        <v/>
      </c>
      <c r="Q14" s="9">
        <f>Q13*0.1</f>
        <v/>
      </c>
      <c r="R14" s="9">
        <f>R13*0.1</f>
        <v/>
      </c>
      <c r="S14" s="9">
        <f>S13*0.1</f>
        <v/>
      </c>
      <c r="T14" s="9">
        <f>T13*0.1</f>
        <v/>
      </c>
      <c r="U14" s="9">
        <f>U13*0.1</f>
        <v/>
      </c>
      <c r="V14" s="9">
        <f>V13*0.1</f>
        <v/>
      </c>
      <c r="W14" s="9">
        <f>W13*0.1</f>
        <v/>
      </c>
      <c r="X14" s="9">
        <f>X13*0.1</f>
        <v/>
      </c>
      <c r="Y14" s="9">
        <f>Y13*0.1</f>
        <v/>
      </c>
      <c r="Z14" s="9">
        <f>Z13*0.1</f>
        <v/>
      </c>
    </row>
    <row r="15" ht="55.8" customHeight="1" thickBot="1">
      <c r="A15" s="11" t="inlineStr">
        <is>
          <t>Пропускная способность ВКС, Мбит/с</t>
        </is>
      </c>
      <c r="B15" s="12" t="inlineStr">
        <is>
          <r>
            <t>B</t>
          </r>
          <r>
            <rPr>
              <rFont val="Calibri"/>
              <charset val="204"/>
              <family val="2"/>
              <color rgb="FF000000"/>
              <sz val="18"/>
              <vertAlign val="subscript"/>
            </rPr>
            <t>ВКС</t>
          </r>
        </is>
      </c>
      <c r="C15" s="12">
        <f>C14*2</f>
        <v/>
      </c>
      <c r="D15" s="12">
        <f>D14*2</f>
        <v/>
      </c>
      <c r="E15" s="12">
        <f>E14*2</f>
        <v/>
      </c>
      <c r="F15" s="12">
        <f>F14*2</f>
        <v/>
      </c>
      <c r="G15" s="12">
        <f>G14*2</f>
        <v/>
      </c>
      <c r="H15" s="12">
        <f>H14*2</f>
        <v/>
      </c>
      <c r="I15" s="12">
        <f>I14*2</f>
        <v/>
      </c>
      <c r="J15" s="12">
        <f>J14*2</f>
        <v/>
      </c>
      <c r="K15" s="12">
        <f>K14*2</f>
        <v/>
      </c>
      <c r="L15" s="12">
        <f>L14*2</f>
        <v/>
      </c>
      <c r="M15" s="12">
        <f>M14*2</f>
        <v/>
      </c>
      <c r="N15" s="12">
        <f>N14*2</f>
        <v/>
      </c>
      <c r="O15" s="12">
        <f>O14*2</f>
        <v/>
      </c>
      <c r="P15" s="12">
        <f>P14*2</f>
        <v/>
      </c>
      <c r="Q15" s="12">
        <f>Q14*2</f>
        <v/>
      </c>
      <c r="R15" s="12">
        <f>R14*2</f>
        <v/>
      </c>
      <c r="S15" s="12">
        <f>S14*2</f>
        <v/>
      </c>
      <c r="T15" s="12">
        <f>T14*2</f>
        <v/>
      </c>
      <c r="U15" s="12">
        <f>U14*2</f>
        <v/>
      </c>
      <c r="V15" s="12">
        <f>V14*2</f>
        <v/>
      </c>
      <c r="W15" s="12">
        <f>W14*2</f>
        <v/>
      </c>
      <c r="X15" s="12">
        <f>X14*2</f>
        <v/>
      </c>
      <c r="Y15" s="12">
        <f>Y14*2</f>
        <v/>
      </c>
      <c r="Z15" s="12">
        <f>Z14*2</f>
        <v/>
      </c>
    </row>
    <row r="16" ht="61.2" customHeight="1" thickBot="1">
      <c r="A16" s="13" t="inlineStr">
        <is>
          <t>Пропускная способность канала услуги IPTV, BIPTV, Мбит/с</t>
        </is>
      </c>
      <c r="B16" s="14" t="inlineStr">
        <is>
          <t>BIPTV</t>
        </is>
      </c>
      <c r="C16" s="21">
        <f>19*147</f>
        <v/>
      </c>
      <c r="D16" s="32" t="n"/>
      <c r="E16" s="32" t="n"/>
      <c r="F16" s="32" t="n"/>
      <c r="G16" s="32" t="n"/>
      <c r="H16" s="32" t="n"/>
      <c r="I16" s="32" t="n"/>
      <c r="J16" s="32" t="n"/>
      <c r="K16" s="32" t="n"/>
      <c r="L16" s="32" t="n"/>
      <c r="M16" s="32" t="n"/>
      <c r="N16" s="32" t="n"/>
      <c r="O16" s="32" t="n"/>
      <c r="P16" s="32" t="n"/>
      <c r="Q16" s="32" t="n"/>
      <c r="R16" s="32" t="n"/>
      <c r="S16" s="32" t="n"/>
      <c r="T16" s="32" t="n"/>
      <c r="U16" s="32" t="n"/>
      <c r="V16" s="32" t="n"/>
      <c r="W16" s="32" t="n"/>
      <c r="X16" s="32" t="n"/>
      <c r="Y16" s="32" t="n"/>
      <c r="Z16" s="30" t="n"/>
    </row>
    <row r="17" ht="62.4" customHeight="1" thickBot="1">
      <c r="A17" s="8" t="inlineStr">
        <is>
          <t>Итоговая пропускная способность, Мбит/с</t>
        </is>
      </c>
      <c r="B17" s="3" t="inlineStr">
        <is>
          <r>
            <t>B</t>
          </r>
          <r>
            <rPr>
              <rFont val="Times New Roman"/>
              <charset val="204"/>
              <family val="1"/>
              <color rgb="FF000000"/>
              <sz val="18"/>
              <vertAlign val="subscript"/>
            </rPr>
            <t>СУМ</t>
          </r>
        </is>
      </c>
      <c r="C17" s="3">
        <f>C16+C15+C12+C9+C6</f>
        <v/>
      </c>
      <c r="D17" s="3">
        <f>D16+D15+D12+D9+D6</f>
        <v/>
      </c>
      <c r="E17" s="3">
        <f>E16+E15+E12+E9+E6</f>
        <v/>
      </c>
      <c r="F17" s="3">
        <f>F16+F15+F12+F9+F6</f>
        <v/>
      </c>
      <c r="G17" s="3">
        <f>G16+G15+G12+G9+G6</f>
        <v/>
      </c>
      <c r="H17" s="3">
        <f>H16+H15+H12+H9+H6</f>
        <v/>
      </c>
      <c r="I17" s="3">
        <f>I16+I15+I12+I9+I6</f>
        <v/>
      </c>
      <c r="J17" s="3">
        <f>J16+J15+J12+J9+J6</f>
        <v/>
      </c>
      <c r="K17" s="3">
        <f>K16+K15+K12+K9+K6</f>
        <v/>
      </c>
      <c r="L17" s="3">
        <f>L16+L15+L12+L9+L6</f>
        <v/>
      </c>
      <c r="M17" s="3">
        <f>M16+M15+M12+M9+M6</f>
        <v/>
      </c>
      <c r="N17" s="3">
        <f>N16+N15+N12+N9+N6</f>
        <v/>
      </c>
      <c r="O17" s="3">
        <f>O16+O15+O12+O9+O6</f>
        <v/>
      </c>
      <c r="P17" s="3">
        <f>P16+P15+P12+P9+P6</f>
        <v/>
      </c>
      <c r="Q17" s="3">
        <f>Q16+Q15+Q12+Q9+Q6</f>
        <v/>
      </c>
      <c r="R17" s="3">
        <f>R16+R15+R12+R9+R6</f>
        <v/>
      </c>
      <c r="S17" s="3">
        <f>S16+S15+S12+S9+S6</f>
        <v/>
      </c>
      <c r="T17" s="3">
        <f>T16+T15+T12+T9+T6</f>
        <v/>
      </c>
      <c r="U17" s="3">
        <f>U16+U15+U12+U9+U6</f>
        <v/>
      </c>
      <c r="V17" s="3">
        <f>V16+V15+V12+V9+V6</f>
        <v/>
      </c>
      <c r="W17" s="3">
        <f>W16+W15+W12+W9+W6</f>
        <v/>
      </c>
      <c r="X17" s="3">
        <f>X16+X15+X12+X9+X6</f>
        <v/>
      </c>
      <c r="Y17" s="3">
        <f>Y16+Y15+Y12+Y9+Y6</f>
        <v/>
      </c>
      <c r="Z17" s="3">
        <f>Z16+Z15+Z12+Z9+Z6</f>
        <v/>
      </c>
    </row>
    <row r="18" ht="62.4" customHeight="1" thickBot="1">
      <c r="A18" s="8" t="inlineStr">
        <is>
          <t>Итоговая пропускная способность по району, Мбит/с</t>
        </is>
      </c>
      <c r="B18" s="3" t="inlineStr">
        <is>
          <r>
            <t>B</t>
          </r>
          <r>
            <rPr>
              <rFont val="Times New Roman"/>
              <charset val="204"/>
              <family val="1"/>
              <color rgb="FF000000"/>
              <sz val="18"/>
              <vertAlign val="subscript"/>
            </rPr>
            <t>СУМ</t>
          </r>
        </is>
      </c>
      <c r="C18" s="33">
        <f>C17+D17</f>
        <v/>
      </c>
      <c r="D18" s="34" t="n"/>
      <c r="E18" s="33">
        <f>E17+F17</f>
        <v/>
      </c>
      <c r="F18" s="34" t="n"/>
      <c r="G18" s="33">
        <f>G17+H17</f>
        <v/>
      </c>
      <c r="H18" s="34" t="n"/>
      <c r="I18" s="33">
        <f>I17+J17</f>
        <v/>
      </c>
      <c r="J18" s="34" t="n"/>
      <c r="K18" s="33">
        <f>K17+L17</f>
        <v/>
      </c>
      <c r="L18" s="34" t="n"/>
      <c r="M18" s="33">
        <f>M17+N17</f>
        <v/>
      </c>
      <c r="N18" s="34" t="n"/>
      <c r="O18" s="33">
        <f>O17+P17</f>
        <v/>
      </c>
      <c r="P18" s="34" t="n"/>
      <c r="Q18" s="33">
        <f>Q17+R17</f>
        <v/>
      </c>
      <c r="R18" s="34" t="n"/>
      <c r="S18" s="33">
        <f>S17+T17</f>
        <v/>
      </c>
      <c r="T18" s="34" t="n"/>
      <c r="U18" s="33">
        <f>U17+V17</f>
        <v/>
      </c>
      <c r="V18" s="34" t="n"/>
      <c r="W18" s="33">
        <f>W17+X17</f>
        <v/>
      </c>
      <c r="X18" s="34" t="n"/>
      <c r="Y18" s="33">
        <f>Y17+Z17</f>
        <v/>
      </c>
      <c r="Z18" s="34" t="n"/>
    </row>
  </sheetData>
  <mergeCells count="38"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A1:A2"/>
    <mergeCell ref="B1:B2"/>
    <mergeCell ref="Y1:Z1"/>
    <mergeCell ref="AA1:AB1"/>
    <mergeCell ref="AC1:AD1"/>
    <mergeCell ref="AE1:AF1"/>
    <mergeCell ref="AG1:AH1"/>
    <mergeCell ref="AI1:AJ1"/>
    <mergeCell ref="AK1:AL1"/>
    <mergeCell ref="AM1:AN1"/>
    <mergeCell ref="AO1:AP1"/>
    <mergeCell ref="AQ1:AR1"/>
    <mergeCell ref="AS1:AT1"/>
    <mergeCell ref="AU1:AV1"/>
    <mergeCell ref="C16:Z16"/>
    <mergeCell ref="C18:D18"/>
    <mergeCell ref="E18:F18"/>
    <mergeCell ref="G18:H18"/>
    <mergeCell ref="I18:J18"/>
    <mergeCell ref="K18:L18"/>
    <mergeCell ref="M18:N18"/>
    <mergeCell ref="O18:P18"/>
    <mergeCell ref="Q18:R18"/>
    <mergeCell ref="S18:T18"/>
    <mergeCell ref="U18:V18"/>
    <mergeCell ref="W18:X18"/>
    <mergeCell ref="Y18:Z18"/>
  </mergeCells>
  <pageMargins left="0.7" right="0.7" top="0.75" bottom="0.75" header="0.3" footer="0.3"/>
  <pageSetup orientation="landscape" paperSize="9" scale="22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2015-06-05T18:19:34Z</dcterms:created>
  <dcterms:modified xsi:type="dcterms:W3CDTF">2021-11-29T08:08:47Z</dcterms:modified>
  <cp:lastModifiedBy>User</cp:lastModifiedBy>
  <cp:lastPrinted>2021-11-29T08:07:22Z</cp:lastPrinted>
</cp:coreProperties>
</file>